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mohr\iac\4 User Directories\Josh Mutch\New Financial Analysis process\Updated AR templates\"/>
    </mc:Choice>
  </mc:AlternateContent>
  <bookViews>
    <workbookView xWindow="-60" yWindow="15" windowWidth="24060" windowHeight="14595" activeTab="1"/>
  </bookViews>
  <sheets>
    <sheet name="Database Export" sheetId="4" r:id="rId1"/>
    <sheet name="Narrative" sheetId="3" r:id="rId2"/>
    <sheet name="Data Preparation" sheetId="7" r:id="rId3"/>
    <sheet name="Inventory" sheetId="5" r:id="rId4"/>
    <sheet name="Proposed" sheetId="14" r:id="rId5"/>
    <sheet name="Implementation" sheetId="15" r:id="rId6"/>
    <sheet name="Summary" sheetId="11" r:id="rId7"/>
    <sheet name="Incentives" sheetId="16" r:id="rId8"/>
  </sheets>
  <externalReferences>
    <externalReference r:id="rId9"/>
    <externalReference r:id="rId10"/>
  </externalReferences>
  <definedNames>
    <definedName name="_xlnm.Print_Area" localSheetId="2">'Data Preparation'!$A$1:$G$44</definedName>
    <definedName name="_xlnm.Print_Area" localSheetId="5">Implementation!$A$1:$I$46</definedName>
    <definedName name="_xlnm.Print_Area" localSheetId="7">Incentives!$A$1:$E$60</definedName>
    <definedName name="_xlnm.Print_Area" localSheetId="3">Inventory!$A$1:$J$46</definedName>
    <definedName name="_xlnm.Print_Area" localSheetId="1">Narrative!$A$1:$AF$90</definedName>
    <definedName name="_xlnm.Print_Area" localSheetId="4">Proposed!$A$1:$J$46</definedName>
    <definedName name="_xlnm.Print_Area" localSheetId="6">Summary!$A$1:$G$46</definedName>
    <definedName name="_xlnm.Print_Titles" localSheetId="2">'Data Preparation'!$A:$G,'Data Preparation'!$1:$2</definedName>
    <definedName name="_xlnm.Print_Titles" localSheetId="5">Implementation!$A:$J,Implementation!$1:$2</definedName>
    <definedName name="_xlnm.Print_Titles" localSheetId="7">Incentives!$1:$2</definedName>
    <definedName name="_xlnm.Print_Titles" localSheetId="3">Inventory!$A:$J,Inventory!$1:$2</definedName>
    <definedName name="_xlnm.Print_Titles" localSheetId="1">Narrative!$A:$AF,Narrative!$1:$2</definedName>
    <definedName name="_xlnm.Print_Titles" localSheetId="4">Proposed!$A:$J,Proposed!$1:$2</definedName>
    <definedName name="_xlnm.Print_Titles" localSheetId="6">Summary!$A:$G,Summary!$1:$2</definedName>
    <definedName name="The_Creator">'Database Export'!$AA$42</definedName>
  </definedNames>
  <calcPr calcId="152511" iterate="1" concurrentCalc="0"/>
</workbook>
</file>

<file path=xl/calcChain.xml><?xml version="1.0" encoding="utf-8"?>
<calcChain xmlns="http://schemas.openxmlformats.org/spreadsheetml/2006/main">
  <c r="X3" i="4" l="1"/>
  <c r="B16" i="16"/>
  <c r="C16" i="16"/>
  <c r="X20" i="3"/>
  <c r="X19" i="3"/>
  <c r="S20" i="3"/>
  <c r="S19" i="3"/>
  <c r="E20" i="3"/>
  <c r="E19" i="3"/>
  <c r="C5" i="16"/>
  <c r="C4" i="16"/>
  <c r="A2" i="7"/>
  <c r="A2" i="5"/>
  <c r="A2" i="14"/>
  <c r="A2" i="15"/>
  <c r="A2" i="11"/>
  <c r="A2" i="16"/>
  <c r="F16" i="16"/>
  <c r="D16" i="16"/>
  <c r="F15" i="16"/>
  <c r="D15" i="16"/>
  <c r="C15" i="16"/>
  <c r="F14" i="16"/>
  <c r="D14" i="16"/>
  <c r="C14" i="16"/>
  <c r="F13" i="16"/>
  <c r="D13" i="16"/>
  <c r="C13" i="16"/>
  <c r="F12" i="16"/>
  <c r="D12" i="16"/>
  <c r="C12" i="16"/>
  <c r="F11" i="16"/>
  <c r="D11" i="16"/>
  <c r="C11" i="16"/>
  <c r="C6" i="16"/>
  <c r="A1" i="16"/>
  <c r="C20" i="11"/>
  <c r="F13" i="15"/>
  <c r="G13" i="15"/>
  <c r="B56" i="7"/>
  <c r="B56" i="14"/>
  <c r="B56" i="15"/>
  <c r="B56" i="11"/>
  <c r="I14" i="15"/>
  <c r="G14" i="15"/>
  <c r="F14" i="15"/>
  <c r="E14" i="15"/>
  <c r="D14" i="15"/>
  <c r="C14" i="15"/>
  <c r="I13" i="15"/>
  <c r="E13" i="15"/>
  <c r="D13" i="15"/>
  <c r="C13" i="15"/>
  <c r="H12" i="15"/>
  <c r="A12" i="15"/>
  <c r="H11" i="15"/>
  <c r="A11" i="15"/>
  <c r="H10" i="15"/>
  <c r="A10" i="15"/>
  <c r="H9" i="15"/>
  <c r="H13" i="15"/>
  <c r="A9" i="15"/>
  <c r="F12" i="14"/>
  <c r="A12" i="14"/>
  <c r="F11" i="14"/>
  <c r="A11" i="14"/>
  <c r="F10" i="14"/>
  <c r="A10" i="14"/>
  <c r="F9" i="14"/>
  <c r="A9" i="14"/>
  <c r="A1" i="15"/>
  <c r="A1" i="14"/>
  <c r="C24" i="7"/>
  <c r="H14" i="15"/>
  <c r="F14" i="14"/>
  <c r="F13" i="14"/>
  <c r="C16" i="11"/>
  <c r="H3" i="4"/>
  <c r="C19" i="7"/>
  <c r="C25" i="7"/>
  <c r="C15" i="7"/>
  <c r="G9" i="5"/>
  <c r="G10" i="5"/>
  <c r="G11" i="5"/>
  <c r="H10" i="5"/>
  <c r="J10" i="14"/>
  <c r="H12" i="5"/>
  <c r="J12" i="14"/>
  <c r="H9" i="5"/>
  <c r="J9" i="14"/>
  <c r="H11" i="5"/>
  <c r="J11" i="14"/>
  <c r="G12" i="5"/>
  <c r="E12" i="3"/>
  <c r="E13" i="3"/>
  <c r="C24" i="11"/>
  <c r="A1" i="5"/>
  <c r="D53" i="5"/>
  <c r="D54" i="5"/>
  <c r="D55" i="5"/>
  <c r="D56" i="5"/>
  <c r="C22" i="11"/>
  <c r="C21" i="11"/>
  <c r="C23" i="11"/>
  <c r="A1" i="11"/>
  <c r="A53" i="5"/>
  <c r="A56" i="5"/>
  <c r="A55" i="5"/>
  <c r="A54" i="5"/>
  <c r="AY14" i="3"/>
  <c r="T3" i="4"/>
  <c r="S3" i="4"/>
  <c r="R3" i="4"/>
  <c r="O3" i="4"/>
  <c r="L3" i="4"/>
  <c r="I3" i="4"/>
  <c r="D13" i="5"/>
  <c r="C13" i="5"/>
  <c r="F14" i="5"/>
  <c r="D14" i="5"/>
  <c r="C14" i="5"/>
  <c r="AY13" i="3"/>
  <c r="S13" i="3"/>
  <c r="AY12" i="3"/>
  <c r="S12" i="3"/>
  <c r="AY11" i="3"/>
  <c r="S11" i="3"/>
  <c r="A1" i="3"/>
  <c r="C12" i="14"/>
  <c r="C9" i="14"/>
  <c r="C10" i="14"/>
  <c r="C11" i="14"/>
  <c r="J14" i="14"/>
  <c r="J13" i="14"/>
  <c r="C29" i="11"/>
  <c r="D57" i="5"/>
  <c r="U3" i="4"/>
  <c r="D58" i="5"/>
  <c r="F13" i="5"/>
  <c r="C5" i="11"/>
  <c r="AT11" i="3"/>
  <c r="J3" i="4"/>
  <c r="G14" i="5"/>
  <c r="G13" i="5"/>
  <c r="C6" i="11"/>
  <c r="BD11" i="3"/>
  <c r="K3" i="4"/>
  <c r="H14" i="5"/>
  <c r="H13" i="5"/>
  <c r="C15" i="11"/>
  <c r="C17" i="11"/>
  <c r="D10" i="14"/>
  <c r="E10" i="14"/>
  <c r="H10" i="14"/>
  <c r="G10" i="14"/>
  <c r="I10" i="14"/>
  <c r="G9" i="14"/>
  <c r="C13" i="14"/>
  <c r="C14" i="14"/>
  <c r="D9" i="14"/>
  <c r="G12" i="14"/>
  <c r="D12" i="14"/>
  <c r="E12" i="14"/>
  <c r="H12" i="14"/>
  <c r="G11" i="14"/>
  <c r="D11" i="14"/>
  <c r="E11" i="14"/>
  <c r="H11" i="14"/>
  <c r="N11" i="3"/>
  <c r="X11" i="3"/>
  <c r="C8" i="11"/>
  <c r="AT12" i="3"/>
  <c r="BD14" i="3"/>
  <c r="I12" i="14"/>
  <c r="G14" i="14"/>
  <c r="G13" i="14"/>
  <c r="D13" i="14"/>
  <c r="D14" i="14"/>
  <c r="E9" i="14"/>
  <c r="I11" i="14"/>
  <c r="C55" i="5"/>
  <c r="F55" i="5"/>
  <c r="N12" i="3"/>
  <c r="M3" i="4"/>
  <c r="AT15" i="3"/>
  <c r="N15" i="3"/>
  <c r="C54" i="5"/>
  <c r="F54" i="5"/>
  <c r="C10" i="11"/>
  <c r="BD12" i="3"/>
  <c r="C56" i="5"/>
  <c r="F56" i="5"/>
  <c r="X14" i="3"/>
  <c r="H9" i="14"/>
  <c r="E14" i="14"/>
  <c r="E13" i="14"/>
  <c r="C9" i="11"/>
  <c r="AT13" i="3"/>
  <c r="N3" i="4"/>
  <c r="X12" i="3"/>
  <c r="H13" i="14"/>
  <c r="I9" i="14"/>
  <c r="H14" i="14"/>
  <c r="P3" i="4"/>
  <c r="N13" i="3"/>
  <c r="C11" i="11"/>
  <c r="BD13" i="3"/>
  <c r="I14" i="14"/>
  <c r="I13" i="14"/>
  <c r="X13" i="3"/>
  <c r="Q3" i="4"/>
  <c r="BD15" i="3"/>
  <c r="X15" i="3"/>
  <c r="C53" i="5"/>
  <c r="B5" i="11"/>
  <c r="B5" i="3"/>
  <c r="G3" i="4"/>
  <c r="B66" i="3"/>
  <c r="C57" i="5"/>
  <c r="F57" i="5"/>
  <c r="C58" i="5"/>
  <c r="F58" i="5"/>
  <c r="F53" i="5"/>
  <c r="C12" i="11"/>
  <c r="C28" i="11"/>
  <c r="C30" i="11"/>
  <c r="B60" i="3"/>
</calcChain>
</file>

<file path=xl/sharedStrings.xml><?xml version="1.0" encoding="utf-8"?>
<sst xmlns="http://schemas.openxmlformats.org/spreadsheetml/2006/main" count="557" uniqueCount="436">
  <si>
    <t>Recommendation</t>
  </si>
  <si>
    <t>Facility Background</t>
  </si>
  <si>
    <t>Technology Background</t>
  </si>
  <si>
    <t>Proposal</t>
  </si>
  <si>
    <t>Source</t>
  </si>
  <si>
    <t>Quantity</t>
  </si>
  <si>
    <t>Units</t>
  </si>
  <si>
    <t>Cost Savings</t>
  </si>
  <si>
    <t>Total</t>
  </si>
  <si>
    <t>Based on</t>
  </si>
  <si>
    <t>Author</t>
  </si>
  <si>
    <t>Insert Name</t>
  </si>
  <si>
    <t>MMBtu</t>
  </si>
  <si>
    <t>Assessment Recommendations</t>
  </si>
  <si>
    <t>AR Number</t>
  </si>
  <si>
    <t>Number of Pages</t>
  </si>
  <si>
    <t>ARC Code</t>
  </si>
  <si>
    <t>APP Code</t>
  </si>
  <si>
    <t>BP Tool Used</t>
  </si>
  <si>
    <t>AR Name</t>
  </si>
  <si>
    <t>AR Description</t>
  </si>
  <si>
    <t>AR Author</t>
  </si>
  <si>
    <t>Primary Savings Source</t>
  </si>
  <si>
    <t>Primary Savings Quantity</t>
  </si>
  <si>
    <t>Primary Cost Savings</t>
  </si>
  <si>
    <t>Secondary Savings Source</t>
  </si>
  <si>
    <t>Secondary Savings Quantity</t>
  </si>
  <si>
    <t>Secondary Cost Savings</t>
  </si>
  <si>
    <t>Tertiary Savings Source</t>
  </si>
  <si>
    <t>Tertiary Savings Quantity</t>
  </si>
  <si>
    <t>Tertiary Cost Savings</t>
  </si>
  <si>
    <t>Quaternary Savings Source</t>
  </si>
  <si>
    <t>Quaternary Savings Quantity</t>
  </si>
  <si>
    <t>Quaternary Cost Savings</t>
  </si>
  <si>
    <t>Implementation Cost</t>
  </si>
  <si>
    <t>Other Cost</t>
  </si>
  <si>
    <t>Incremental</t>
  </si>
  <si>
    <t>Resource Streams</t>
  </si>
  <si>
    <t>Source Name</t>
  </si>
  <si>
    <t>Source Code</t>
  </si>
  <si>
    <t>Electrical Consumption</t>
  </si>
  <si>
    <t>EC</t>
  </si>
  <si>
    <t>kWh (site)</t>
  </si>
  <si>
    <t>Electrical Demand</t>
  </si>
  <si>
    <t>ED</t>
  </si>
  <si>
    <t>kW Months / yr</t>
  </si>
  <si>
    <t>Other Electrical Fees</t>
  </si>
  <si>
    <t>EF</t>
  </si>
  <si>
    <t>no units</t>
  </si>
  <si>
    <t>Natural Gas</t>
  </si>
  <si>
    <t>E2</t>
  </si>
  <si>
    <t>L.P.G.</t>
  </si>
  <si>
    <t>E3</t>
  </si>
  <si>
    <t>#1 Fuel Oil</t>
  </si>
  <si>
    <t>E4</t>
  </si>
  <si>
    <t>#2 Fuel Oil</t>
  </si>
  <si>
    <t>E5</t>
  </si>
  <si>
    <t>#4 Fuel Oil</t>
  </si>
  <si>
    <t>E6</t>
  </si>
  <si>
    <t>#6 Fuel Oil</t>
  </si>
  <si>
    <t>E7</t>
  </si>
  <si>
    <t>Coal</t>
  </si>
  <si>
    <t>E8</t>
  </si>
  <si>
    <t>Wood</t>
  </si>
  <si>
    <t>E9</t>
  </si>
  <si>
    <t>Paper</t>
  </si>
  <si>
    <t>E10</t>
  </si>
  <si>
    <t>Other Gas</t>
  </si>
  <si>
    <t>E11</t>
  </si>
  <si>
    <t>Other Energy</t>
  </si>
  <si>
    <t>E12</t>
  </si>
  <si>
    <t>Water Disposal</t>
  </si>
  <si>
    <t>W1</t>
  </si>
  <si>
    <t>Gallons</t>
  </si>
  <si>
    <t>Other Liquid (non-haz)</t>
  </si>
  <si>
    <t>W2</t>
  </si>
  <si>
    <t>Other Liquid (haz)</t>
  </si>
  <si>
    <t>W3</t>
  </si>
  <si>
    <t>Solid Waste (non-haz)</t>
  </si>
  <si>
    <t>W4</t>
  </si>
  <si>
    <t>Pounds</t>
  </si>
  <si>
    <t>Solid Waste (haz)</t>
  </si>
  <si>
    <t>W5</t>
  </si>
  <si>
    <t>Gaseous Waste</t>
  </si>
  <si>
    <t>W6</t>
  </si>
  <si>
    <t>Personnel Changes</t>
  </si>
  <si>
    <t>R1</t>
  </si>
  <si>
    <t>Administrative Costs</t>
  </si>
  <si>
    <t>R2</t>
  </si>
  <si>
    <t>Primary Raw Material</t>
  </si>
  <si>
    <t>R3</t>
  </si>
  <si>
    <t>Ancillary Material Cost</t>
  </si>
  <si>
    <t>R4</t>
  </si>
  <si>
    <t>Water Consumption</t>
  </si>
  <si>
    <t>R5</t>
  </si>
  <si>
    <t>One-time Revenue</t>
  </si>
  <si>
    <t>R6</t>
  </si>
  <si>
    <t>Primary Product</t>
  </si>
  <si>
    <t>P1</t>
  </si>
  <si>
    <t>By-product Production</t>
  </si>
  <si>
    <t>P2</t>
  </si>
  <si>
    <t>Increase in Production</t>
  </si>
  <si>
    <t>P3</t>
  </si>
  <si>
    <t>%</t>
  </si>
  <si>
    <t>Application Codes</t>
  </si>
  <si>
    <t>Application</t>
  </si>
  <si>
    <t>Examples</t>
  </si>
  <si>
    <t>Manufacturing Process</t>
  </si>
  <si>
    <t>Process Heat Recovery, Variable Speed Drives on Process Equipment, Solvent Recovery</t>
  </si>
  <si>
    <t>Process Support</t>
  </si>
  <si>
    <t>Air Compressors, Steam, Nitrogen, Cogeneration</t>
  </si>
  <si>
    <t>Building and Grounds</t>
  </si>
  <si>
    <t>Lights, HVAC, Burn Waste for Heat</t>
  </si>
  <si>
    <t>Administrative</t>
  </si>
  <si>
    <t>Taxes, Inventory Control, Sale of Wastes</t>
  </si>
  <si>
    <t>Production Units</t>
  </si>
  <si>
    <t>Display Units</t>
  </si>
  <si>
    <t>Rutgers Units</t>
  </si>
  <si>
    <t>Not Available</t>
  </si>
  <si>
    <t>Pieces</t>
  </si>
  <si>
    <t>Tons</t>
  </si>
  <si>
    <t>BBL</t>
  </si>
  <si>
    <t>1000's Gallons</t>
  </si>
  <si>
    <t>Thousand Gallons</t>
  </si>
  <si>
    <t>1000's ft./sq. ft.</t>
  </si>
  <si>
    <t>Thousand Feed or Thousand Square Feet</t>
  </si>
  <si>
    <t>Bushels</t>
  </si>
  <si>
    <t>BP Tools</t>
  </si>
  <si>
    <t>Tool Name</t>
  </si>
  <si>
    <t>Tool Desciption</t>
  </si>
  <si>
    <t>None</t>
  </si>
  <si>
    <t>AM+</t>
  </si>
  <si>
    <t>AirMaster+</t>
  </si>
  <si>
    <t>CWSAT</t>
  </si>
  <si>
    <t>Chilled Water System Analysis Tool</t>
  </si>
  <si>
    <t>FSAT</t>
  </si>
  <si>
    <t>Fan System Assessment Tool (FSAT)</t>
  </si>
  <si>
    <t>MM+</t>
  </si>
  <si>
    <t>MotorMaster+ 4.0</t>
  </si>
  <si>
    <t>NxEAT</t>
  </si>
  <si>
    <t>Nox and Energy Assessment Tool</t>
  </si>
  <si>
    <t>PHAST</t>
  </si>
  <si>
    <t>Process Heating Assessment Tool (PHAST)</t>
  </si>
  <si>
    <t>PSAT</t>
  </si>
  <si>
    <t>Pump System Assessment Tool (PSAT)</t>
  </si>
  <si>
    <t>SSTS</t>
  </si>
  <si>
    <t>Steam System Tool Suite (SSST/SSAT/3E+)</t>
  </si>
  <si>
    <t>ASD</t>
  </si>
  <si>
    <t>ASDMaster: Adjustable Speed Drive Evaluation Tool</t>
  </si>
  <si>
    <t>Description</t>
  </si>
  <si>
    <t>Cost</t>
  </si>
  <si>
    <t>Totals</t>
  </si>
  <si>
    <t>Equations</t>
  </si>
  <si>
    <t>Data Collected</t>
  </si>
  <si>
    <t>(Rf. 1)</t>
  </si>
  <si>
    <t>(Rf. 2)</t>
  </si>
  <si>
    <t>(N. 1)</t>
  </si>
  <si>
    <t>(Eq. 1)</t>
  </si>
  <si>
    <t>(Eq. 2)</t>
  </si>
  <si>
    <t>Incremental Electricity Cost</t>
  </si>
  <si>
    <t>Incremental Demand Cost</t>
  </si>
  <si>
    <r>
      <t>(IC</t>
    </r>
    <r>
      <rPr>
        <vertAlign val="subscript"/>
        <sz val="9"/>
        <color theme="1"/>
        <rFont val="Times New Roman"/>
        <family val="1"/>
      </rPr>
      <t>E</t>
    </r>
    <r>
      <rPr>
        <sz val="9"/>
        <color theme="1"/>
        <rFont val="Times New Roman"/>
        <family val="1"/>
      </rPr>
      <t>)</t>
    </r>
  </si>
  <si>
    <r>
      <t>(IC</t>
    </r>
    <r>
      <rPr>
        <vertAlign val="subscript"/>
        <sz val="9"/>
        <color theme="1"/>
        <rFont val="Times New Roman"/>
        <family val="1"/>
      </rPr>
      <t>D</t>
    </r>
    <r>
      <rPr>
        <sz val="9"/>
        <color theme="1"/>
        <rFont val="Times New Roman"/>
        <family val="1"/>
      </rPr>
      <t>)</t>
    </r>
  </si>
  <si>
    <t>#</t>
  </si>
  <si>
    <t>Annual Savings Summary</t>
  </si>
  <si>
    <t>Implementation Cost Summary</t>
  </si>
  <si>
    <t>Black Team Review</t>
  </si>
  <si>
    <t>Orange Team Review</t>
  </si>
  <si>
    <t>Notes</t>
  </si>
  <si>
    <t>References</t>
  </si>
  <si>
    <r>
      <t>(t</t>
    </r>
    <r>
      <rPr>
        <vertAlign val="subscript"/>
        <sz val="9"/>
        <color theme="1"/>
        <rFont val="Times New Roman"/>
        <family val="1"/>
      </rPr>
      <t>C</t>
    </r>
    <r>
      <rPr>
        <sz val="9"/>
        <color theme="1"/>
        <rFont val="Times New Roman"/>
        <family val="1"/>
      </rPr>
      <t>)</t>
    </r>
  </si>
  <si>
    <t>/kWh</t>
  </si>
  <si>
    <t>(Rf. 3)</t>
  </si>
  <si>
    <t>(Eq. 3)</t>
  </si>
  <si>
    <t>(Eq. 4)</t>
  </si>
  <si>
    <t>Implementation Cost Analysis</t>
  </si>
  <si>
    <t>/hr</t>
  </si>
  <si>
    <t>Simple Payback</t>
  </si>
  <si>
    <t>Annual Cost Savings</t>
  </si>
  <si>
    <t>Data Collection</t>
  </si>
  <si>
    <t>Mikhail Jones</t>
  </si>
  <si>
    <t>Recommend  Fast Charging if  lifts are used for 12 hours or more per shift</t>
  </si>
  <si>
    <t>Develop Savings Summary based on an incremental or full recommendation. Change Implementation Description to either "Incremental Cost" of "Implementation Cost"</t>
  </si>
  <si>
    <t xml:space="preserve">During the site assessment, facility personnel informed (how many forklifts, usage hours, type of use, indoor vs outdoor, gallons of propane use, how many leased, how many owned, how many rented, etc...). </t>
  </si>
  <si>
    <t>Change proposal wording if making an incremental, not full fleet, recommendation.</t>
  </si>
  <si>
    <t>Standard charging systems can be upgraded by installing cables and double inter-cell connectors. Single-point watering systems should also be purchased to facilitate refilling batteries. Watering systems will cost 10 to 20 cents per battery. Additionally, electrical delivery may need upgraded to ensure 400 to 600 amps are available.</t>
  </si>
  <si>
    <t>Include leased and rented forklifts monthly or annual payments in current operating cost analysis</t>
  </si>
  <si>
    <t>AR No. # - Data Preparation</t>
  </si>
  <si>
    <t>Rates</t>
  </si>
  <si>
    <r>
      <rPr>
        <b/>
        <sz val="10"/>
        <color theme="1"/>
        <rFont val="Times New Roman"/>
        <family val="1"/>
      </rPr>
      <t>Eq. 1)</t>
    </r>
    <r>
      <rPr>
        <sz val="10"/>
        <color theme="1"/>
        <rFont val="Times New Roman"/>
        <family val="1"/>
      </rPr>
      <t xml:space="preserve"> Annual Charging Hours (t</t>
    </r>
    <r>
      <rPr>
        <vertAlign val="subscript"/>
        <sz val="10"/>
        <color theme="1"/>
        <rFont val="Times New Roman"/>
        <family val="1"/>
      </rPr>
      <t>C</t>
    </r>
    <r>
      <rPr>
        <sz val="10"/>
        <color theme="1"/>
        <rFont val="Times New Roman"/>
        <family val="1"/>
      </rPr>
      <t>)</t>
    </r>
  </si>
  <si>
    <t>Incremental Propane Cost</t>
  </si>
  <si>
    <t>/gallon</t>
  </si>
  <si>
    <r>
      <t>(C</t>
    </r>
    <r>
      <rPr>
        <vertAlign val="subscript"/>
        <sz val="9"/>
        <color theme="1"/>
        <rFont val="Times New Roman"/>
        <family val="1"/>
      </rPr>
      <t>CST</t>
    </r>
    <r>
      <rPr>
        <sz val="9"/>
        <color theme="1"/>
        <rFont val="Times New Roman"/>
        <family val="1"/>
      </rPr>
      <t>)</t>
    </r>
  </si>
  <si>
    <t>&lt;--Update Ancillary Costs with collected data from assement, i.e. maintenance costs.</t>
  </si>
  <si>
    <r>
      <t>(C</t>
    </r>
    <r>
      <rPr>
        <vertAlign val="subscript"/>
        <sz val="9"/>
        <color theme="1"/>
        <rFont val="Times New Roman"/>
        <family val="1"/>
      </rPr>
      <t>PST</t>
    </r>
    <r>
      <rPr>
        <sz val="9"/>
        <color theme="1"/>
        <rFont val="Times New Roman"/>
        <family val="1"/>
      </rPr>
      <t>)</t>
    </r>
  </si>
  <si>
    <r>
      <rPr>
        <b/>
        <sz val="10"/>
        <color theme="1"/>
        <rFont val="Times New Roman"/>
        <family val="1"/>
      </rPr>
      <t>Eq. 3)</t>
    </r>
    <r>
      <rPr>
        <sz val="10"/>
        <color theme="1"/>
        <rFont val="Times New Roman"/>
        <family val="1"/>
      </rPr>
      <t xml:space="preserve"> Energy Conversion Factor 2 (CF</t>
    </r>
    <r>
      <rPr>
        <vertAlign val="subscript"/>
        <sz val="10"/>
        <color theme="1"/>
        <rFont val="Times New Roman"/>
        <family val="1"/>
      </rPr>
      <t>2</t>
    </r>
    <r>
      <rPr>
        <sz val="10"/>
        <color theme="1"/>
        <rFont val="Times New Roman"/>
        <family val="1"/>
      </rPr>
      <t>)</t>
    </r>
  </si>
  <si>
    <r>
      <t>/kW</t>
    </r>
    <r>
      <rPr>
        <sz val="9"/>
        <color theme="1"/>
        <rFont val="Calibri"/>
        <family val="2"/>
      </rPr>
      <t>·</t>
    </r>
    <r>
      <rPr>
        <sz val="9"/>
        <color theme="1"/>
        <rFont val="Times New Roman"/>
        <family val="1"/>
      </rPr>
      <t>mo</t>
    </r>
  </si>
  <si>
    <t>Conversion Calculations</t>
  </si>
  <si>
    <r>
      <rPr>
        <b/>
        <sz val="10"/>
        <color theme="1"/>
        <rFont val="Times New Roman"/>
        <family val="1"/>
      </rPr>
      <t>Eq. 4)</t>
    </r>
    <r>
      <rPr>
        <sz val="10"/>
        <color theme="1"/>
        <rFont val="Times New Roman"/>
        <family val="1"/>
      </rPr>
      <t xml:space="preserve"> Energy Conversion Factor (CF</t>
    </r>
    <r>
      <rPr>
        <vertAlign val="subscript"/>
        <sz val="10"/>
        <color theme="1"/>
        <rFont val="Times New Roman"/>
        <family val="1"/>
      </rPr>
      <t>3</t>
    </r>
    <r>
      <rPr>
        <sz val="10"/>
        <color theme="1"/>
        <rFont val="Times New Roman"/>
        <family val="1"/>
      </rPr>
      <t>)</t>
    </r>
  </si>
  <si>
    <t>Battery Charging</t>
  </si>
  <si>
    <t>Annual Plant Operation</t>
  </si>
  <si>
    <r>
      <t>(A</t>
    </r>
    <r>
      <rPr>
        <vertAlign val="subscript"/>
        <sz val="9"/>
        <color theme="1"/>
        <rFont val="Times New Roman"/>
        <family val="1"/>
      </rPr>
      <t>D</t>
    </r>
    <r>
      <rPr>
        <sz val="9"/>
        <color theme="1"/>
        <rFont val="Times New Roman"/>
        <family val="1"/>
      </rPr>
      <t>)</t>
    </r>
  </si>
  <si>
    <t>d/yr</t>
  </si>
  <si>
    <t>Daily Recharge Hours</t>
  </si>
  <si>
    <r>
      <t>(t</t>
    </r>
    <r>
      <rPr>
        <vertAlign val="subscript"/>
        <sz val="9"/>
        <color theme="1"/>
        <rFont val="Times New Roman"/>
        <family val="1"/>
      </rPr>
      <t>R</t>
    </r>
    <r>
      <rPr>
        <sz val="9"/>
        <color theme="1"/>
        <rFont val="Times New Roman"/>
        <family val="1"/>
      </rPr>
      <t>)</t>
    </r>
  </si>
  <si>
    <t>hr/d</t>
  </si>
  <si>
    <t>Annual Charging Hours</t>
  </si>
  <si>
    <t>hr/yr</t>
  </si>
  <si>
    <r>
      <t xml:space="preserve">Rf. 1) </t>
    </r>
    <r>
      <rPr>
        <sz val="10"/>
        <color theme="1"/>
        <rFont val="Times New Roman"/>
        <family val="1"/>
      </rPr>
      <t>Data collected from facility personnel.</t>
    </r>
  </si>
  <si>
    <t>Battery Efficiency</t>
  </si>
  <si>
    <r>
      <t>(η</t>
    </r>
    <r>
      <rPr>
        <vertAlign val="subscript"/>
        <sz val="9"/>
        <color theme="1"/>
        <rFont val="Times New Roman"/>
        <family val="1"/>
      </rPr>
      <t>B</t>
    </r>
    <r>
      <rPr>
        <sz val="9"/>
        <color theme="1"/>
        <rFont val="Times New Roman"/>
        <family val="1"/>
      </rPr>
      <t>)</t>
    </r>
  </si>
  <si>
    <t>Charger Efficiency</t>
  </si>
  <si>
    <r>
      <t>(η</t>
    </r>
    <r>
      <rPr>
        <vertAlign val="subscript"/>
        <sz val="9"/>
        <color theme="1"/>
        <rFont val="Times New Roman"/>
        <family val="1"/>
      </rPr>
      <t>C</t>
    </r>
    <r>
      <rPr>
        <sz val="9"/>
        <color theme="1"/>
        <rFont val="Times New Roman"/>
        <family val="1"/>
      </rPr>
      <t>)</t>
    </r>
  </si>
  <si>
    <r>
      <t xml:space="preserve">Rf. 2) </t>
    </r>
    <r>
      <rPr>
        <sz val="10"/>
        <color theme="1"/>
        <rFont val="Times New Roman"/>
        <family val="1"/>
      </rPr>
      <t>National SVCS/Rental Fleet Stats. Includes servicing costs associated with maintenance, refueling and other ancillary operating costs.</t>
    </r>
  </si>
  <si>
    <t>Electric Forklift Efficiency</t>
  </si>
  <si>
    <r>
      <t>(η</t>
    </r>
    <r>
      <rPr>
        <vertAlign val="subscript"/>
        <sz val="9"/>
        <color theme="1"/>
        <rFont val="Times New Roman"/>
        <family val="1"/>
      </rPr>
      <t>E</t>
    </r>
    <r>
      <rPr>
        <sz val="9"/>
        <color theme="1"/>
        <rFont val="Times New Roman"/>
        <family val="1"/>
      </rPr>
      <t>)</t>
    </r>
  </si>
  <si>
    <t>Propane Forklift Efficiency</t>
  </si>
  <si>
    <r>
      <t>(η</t>
    </r>
    <r>
      <rPr>
        <vertAlign val="subscript"/>
        <sz val="9"/>
        <color theme="1"/>
        <rFont val="Times New Roman"/>
        <family val="1"/>
      </rPr>
      <t>P</t>
    </r>
    <r>
      <rPr>
        <sz val="9"/>
        <color theme="1"/>
        <rFont val="Times New Roman"/>
        <family val="1"/>
      </rPr>
      <t>)</t>
    </r>
  </si>
  <si>
    <t>Propane Energy Content</t>
  </si>
  <si>
    <r>
      <t>(P</t>
    </r>
    <r>
      <rPr>
        <vertAlign val="subscript"/>
        <sz val="9"/>
        <color theme="1"/>
        <rFont val="Times New Roman"/>
        <family val="1"/>
      </rPr>
      <t>E</t>
    </r>
    <r>
      <rPr>
        <sz val="9"/>
        <color theme="1"/>
        <rFont val="Times New Roman"/>
        <family val="1"/>
      </rPr>
      <t>)</t>
    </r>
  </si>
  <si>
    <t>MMBtu/gal</t>
  </si>
  <si>
    <t>Energy Conversion Factor 1</t>
  </si>
  <si>
    <r>
      <t>(CF</t>
    </r>
    <r>
      <rPr>
        <vertAlign val="subscript"/>
        <sz val="9"/>
        <color theme="1"/>
        <rFont val="Times New Roman"/>
        <family val="1"/>
      </rPr>
      <t>1</t>
    </r>
    <r>
      <rPr>
        <sz val="9"/>
        <color theme="1"/>
        <rFont val="Times New Roman"/>
        <family val="1"/>
      </rPr>
      <t>)</t>
    </r>
  </si>
  <si>
    <t>MMBtu/kWh</t>
  </si>
  <si>
    <r>
      <t xml:space="preserve">Rf. 3) </t>
    </r>
    <r>
      <rPr>
        <sz val="10"/>
        <color theme="1"/>
        <rFont val="Times New Roman"/>
        <family val="1"/>
      </rPr>
      <t>See Utility Analysis page in Site Data Section.</t>
    </r>
  </si>
  <si>
    <t>Energy Conversion Factor 2</t>
  </si>
  <si>
    <r>
      <t>(CF</t>
    </r>
    <r>
      <rPr>
        <vertAlign val="subscript"/>
        <sz val="9"/>
        <color theme="1"/>
        <rFont val="Times New Roman"/>
        <family val="1"/>
      </rPr>
      <t>2</t>
    </r>
    <r>
      <rPr>
        <sz val="9"/>
        <color theme="1"/>
        <rFont val="Times New Roman"/>
        <family val="1"/>
      </rPr>
      <t>)</t>
    </r>
  </si>
  <si>
    <t>kWh/gal</t>
  </si>
  <si>
    <t>Energy Conversion Factor 3</t>
  </si>
  <si>
    <r>
      <t>(CF</t>
    </r>
    <r>
      <rPr>
        <vertAlign val="subscript"/>
        <sz val="9"/>
        <color theme="1"/>
        <rFont val="Times New Roman"/>
        <family val="1"/>
      </rPr>
      <t>3</t>
    </r>
    <r>
      <rPr>
        <sz val="9"/>
        <color theme="1"/>
        <rFont val="Times New Roman"/>
        <family val="1"/>
      </rPr>
      <t>)</t>
    </r>
  </si>
  <si>
    <t>gal/kWh</t>
  </si>
  <si>
    <r>
      <t xml:space="preserve">N. 1) </t>
    </r>
    <r>
      <rPr>
        <sz val="10"/>
        <color theme="1"/>
        <rFont val="Times New Roman"/>
        <family val="1"/>
      </rPr>
      <t>Estimated charge time based on daily breaks during 2 shifts per day.</t>
    </r>
  </si>
  <si>
    <t>Current Forklift Inventory</t>
  </si>
  <si>
    <t>Annual Fuel Use</t>
  </si>
  <si>
    <t>Current Fuel Cost</t>
  </si>
  <si>
    <t>Current Operating Cost</t>
  </si>
  <si>
    <t>(hr/d)</t>
  </si>
  <si>
    <t>(/yr)</t>
  </si>
  <si>
    <t>(gal/yr)</t>
  </si>
  <si>
    <t>Organize forklifts in descending order based on daily use.</t>
  </si>
  <si>
    <t>Average</t>
  </si>
  <si>
    <t>Proposed Electric Forklift Conversion</t>
  </si>
  <si>
    <t>Electrical Energy Use</t>
  </si>
  <si>
    <t>Charger Power Demand</t>
  </si>
  <si>
    <t>Annual Demand</t>
  </si>
  <si>
    <t>Proposed Operating Cost</t>
  </si>
  <si>
    <r>
      <t>Proposed Electricity Cost</t>
    </r>
    <r>
      <rPr>
        <sz val="10"/>
        <rFont val="Times New Roman"/>
        <family val="1"/>
      </rPr>
      <t/>
    </r>
  </si>
  <si>
    <r>
      <t>Proposed Demand Cost</t>
    </r>
    <r>
      <rPr>
        <sz val="10"/>
        <rFont val="Times New Roman"/>
        <family val="1"/>
      </rPr>
      <t/>
    </r>
  </si>
  <si>
    <t>Energy Cost Savings</t>
  </si>
  <si>
    <t>Operation Cost Savings</t>
  </si>
  <si>
    <t>(kWh/yr)</t>
  </si>
  <si>
    <r>
      <t>(kW</t>
    </r>
    <r>
      <rPr>
        <sz val="9"/>
        <color theme="1"/>
        <rFont val="Times New Roman"/>
        <family val="1"/>
      </rPr>
      <t>)</t>
    </r>
  </si>
  <si>
    <r>
      <t>(kW</t>
    </r>
    <r>
      <rPr>
        <sz val="9"/>
        <color theme="1"/>
        <rFont val="Calibri"/>
        <family val="2"/>
      </rPr>
      <t>·</t>
    </r>
    <r>
      <rPr>
        <sz val="9"/>
        <color theme="1"/>
        <rFont val="Times New Roman"/>
        <family val="1"/>
      </rPr>
      <t>mo/yr)</t>
    </r>
  </si>
  <si>
    <t>Electric Forklift Cost</t>
  </si>
  <si>
    <t>Charger Cost</t>
  </si>
  <si>
    <t>Battery Cost</t>
  </si>
  <si>
    <t>Number of Chargers</t>
  </si>
  <si>
    <t>Number of Batteries</t>
  </si>
  <si>
    <t>Total Equipment Cost</t>
  </si>
  <si>
    <t>(lift)</t>
  </si>
  <si>
    <t>(/lift)</t>
  </si>
  <si>
    <t>&lt;--Do not adjust cell sizes, unless values and titles do not show up properly in print preview.</t>
  </si>
  <si>
    <t>Economic Summary</t>
  </si>
  <si>
    <t>(years)</t>
  </si>
  <si>
    <r>
      <t xml:space="preserve">N. 3) </t>
    </r>
    <r>
      <rPr>
        <sz val="10"/>
        <color theme="1"/>
        <rFont val="Times New Roman"/>
        <family val="1"/>
      </rPr>
      <t>Explain why # of chargers will be needed.</t>
    </r>
  </si>
  <si>
    <r>
      <t xml:space="preserve">N. 4) </t>
    </r>
    <r>
      <rPr>
        <sz val="10"/>
        <color theme="1"/>
        <rFont val="Times New Roman"/>
        <family val="1"/>
      </rPr>
      <t>Explain why # of batteries will be needed.</t>
    </r>
  </si>
  <si>
    <t>Y</t>
  </si>
  <si>
    <t>Propane Forklift Cost</t>
  </si>
  <si>
    <r>
      <t>Eq. 5)</t>
    </r>
    <r>
      <rPr>
        <sz val="10"/>
        <color theme="1"/>
        <rFont val="Times New Roman"/>
        <family val="1"/>
      </rPr>
      <t xml:space="preserve"> Annual Fuel Use (F</t>
    </r>
    <r>
      <rPr>
        <vertAlign val="subscript"/>
        <sz val="10"/>
        <color theme="1"/>
        <rFont val="Times New Roman"/>
        <family val="1"/>
      </rPr>
      <t>A</t>
    </r>
    <r>
      <rPr>
        <sz val="10"/>
        <color theme="1"/>
        <rFont val="Times New Roman"/>
        <family val="1"/>
      </rPr>
      <t>)</t>
    </r>
  </si>
  <si>
    <r>
      <t xml:space="preserve">Eq. 6) </t>
    </r>
    <r>
      <rPr>
        <sz val="10"/>
        <color theme="1"/>
        <rFont val="Times New Roman"/>
        <family val="1"/>
      </rPr>
      <t>Current Fuel Cost (C</t>
    </r>
    <r>
      <rPr>
        <vertAlign val="subscript"/>
        <sz val="10"/>
        <color theme="1"/>
        <rFont val="Times New Roman"/>
        <family val="1"/>
      </rPr>
      <t>F</t>
    </r>
    <r>
      <rPr>
        <sz val="10"/>
        <color theme="1"/>
        <rFont val="Times New Roman"/>
        <family val="1"/>
      </rPr>
      <t>)</t>
    </r>
  </si>
  <si>
    <t>T-568998A65</t>
  </si>
  <si>
    <t>T-568998A70</t>
  </si>
  <si>
    <t>PA-55-969SP</t>
  </si>
  <si>
    <t>PA-70-969SP</t>
  </si>
  <si>
    <r>
      <t xml:space="preserve">Eq. 7) </t>
    </r>
    <r>
      <rPr>
        <sz val="10"/>
        <color theme="1"/>
        <rFont val="Times New Roman"/>
        <family val="1"/>
      </rPr>
      <t>Current</t>
    </r>
    <r>
      <rPr>
        <b/>
        <sz val="10"/>
        <color theme="1"/>
        <rFont val="Times New Roman"/>
        <family val="1"/>
      </rPr>
      <t xml:space="preserve"> </t>
    </r>
    <r>
      <rPr>
        <sz val="10"/>
        <color theme="1"/>
        <rFont val="Times New Roman"/>
        <family val="1"/>
      </rPr>
      <t>Operating Cost (C</t>
    </r>
    <r>
      <rPr>
        <vertAlign val="subscript"/>
        <sz val="10"/>
        <color theme="1"/>
        <rFont val="Times New Roman"/>
        <family val="1"/>
      </rPr>
      <t>CO</t>
    </r>
    <r>
      <rPr>
        <sz val="10"/>
        <color theme="1"/>
        <rFont val="Times New Roman"/>
        <family val="1"/>
      </rPr>
      <t>)</t>
    </r>
  </si>
  <si>
    <r>
      <t xml:space="preserve">Eq. 8) </t>
    </r>
    <r>
      <rPr>
        <sz val="10"/>
        <color theme="1"/>
        <rFont val="Times New Roman"/>
        <family val="1"/>
      </rPr>
      <t>Electrical Energy Use (E</t>
    </r>
    <r>
      <rPr>
        <vertAlign val="subscript"/>
        <sz val="10"/>
        <color theme="1"/>
        <rFont val="Times New Roman"/>
        <family val="1"/>
      </rPr>
      <t>P</t>
    </r>
    <r>
      <rPr>
        <sz val="10"/>
        <color theme="1"/>
        <rFont val="Times New Roman"/>
        <family val="1"/>
      </rPr>
      <t>)</t>
    </r>
  </si>
  <si>
    <r>
      <t xml:space="preserve">Eq. 9) </t>
    </r>
    <r>
      <rPr>
        <sz val="10"/>
        <color theme="1"/>
        <rFont val="Times New Roman"/>
        <family val="1"/>
      </rPr>
      <t>Charger Power Demand (P)</t>
    </r>
  </si>
  <si>
    <r>
      <t xml:space="preserve">Eq. 10) </t>
    </r>
    <r>
      <rPr>
        <sz val="10"/>
        <color theme="1"/>
        <rFont val="Times New Roman"/>
        <family val="1"/>
      </rPr>
      <t>Annual Demand (P</t>
    </r>
    <r>
      <rPr>
        <vertAlign val="subscript"/>
        <sz val="10"/>
        <color theme="1"/>
        <rFont val="Times New Roman"/>
        <family val="1"/>
      </rPr>
      <t>A</t>
    </r>
    <r>
      <rPr>
        <sz val="10"/>
        <color theme="1"/>
        <rFont val="Times New Roman"/>
        <family val="1"/>
      </rPr>
      <t>)</t>
    </r>
  </si>
  <si>
    <r>
      <t xml:space="preserve">Eq. 11) </t>
    </r>
    <r>
      <rPr>
        <sz val="10"/>
        <color theme="1"/>
        <rFont val="Times New Roman"/>
        <family val="1"/>
      </rPr>
      <t>Proposed</t>
    </r>
    <r>
      <rPr>
        <b/>
        <sz val="10"/>
        <color theme="1"/>
        <rFont val="Times New Roman"/>
        <family val="1"/>
      </rPr>
      <t xml:space="preserve"> </t>
    </r>
    <r>
      <rPr>
        <sz val="10"/>
        <color theme="1"/>
        <rFont val="Times New Roman"/>
        <family val="1"/>
      </rPr>
      <t>Operating Cost (C</t>
    </r>
    <r>
      <rPr>
        <vertAlign val="subscript"/>
        <sz val="10"/>
        <color theme="1"/>
        <rFont val="Times New Roman"/>
        <family val="1"/>
      </rPr>
      <t>PO</t>
    </r>
    <r>
      <rPr>
        <sz val="10"/>
        <color theme="1"/>
        <rFont val="Times New Roman"/>
        <family val="1"/>
      </rPr>
      <t>)</t>
    </r>
  </si>
  <si>
    <r>
      <t xml:space="preserve">Eq. 12) </t>
    </r>
    <r>
      <rPr>
        <sz val="10"/>
        <color theme="1"/>
        <rFont val="Times New Roman"/>
        <family val="1"/>
      </rPr>
      <t>Proposed Electricity Cost (C</t>
    </r>
    <r>
      <rPr>
        <vertAlign val="subscript"/>
        <sz val="10"/>
        <color theme="1"/>
        <rFont val="Times New Roman"/>
        <family val="1"/>
      </rPr>
      <t>E</t>
    </r>
    <r>
      <rPr>
        <sz val="10"/>
        <color theme="1"/>
        <rFont val="Times New Roman"/>
        <family val="1"/>
      </rPr>
      <t>)</t>
    </r>
  </si>
  <si>
    <r>
      <t xml:space="preserve">Eq. 13) </t>
    </r>
    <r>
      <rPr>
        <sz val="10"/>
        <color theme="1"/>
        <rFont val="Times New Roman"/>
        <family val="1"/>
      </rPr>
      <t>Proposed Demand Cost (C</t>
    </r>
    <r>
      <rPr>
        <vertAlign val="subscript"/>
        <sz val="10"/>
        <color theme="1"/>
        <rFont val="Times New Roman"/>
        <family val="1"/>
      </rPr>
      <t>D</t>
    </r>
    <r>
      <rPr>
        <sz val="10"/>
        <color theme="1"/>
        <rFont val="Times New Roman"/>
        <family val="1"/>
      </rPr>
      <t>)</t>
    </r>
  </si>
  <si>
    <r>
      <t xml:space="preserve">Eq. 14) </t>
    </r>
    <r>
      <rPr>
        <sz val="10"/>
        <color theme="1"/>
        <rFont val="Times New Roman"/>
        <family val="1"/>
      </rPr>
      <t>Energy Cost Savings (C</t>
    </r>
    <r>
      <rPr>
        <vertAlign val="subscript"/>
        <sz val="10"/>
        <color theme="1"/>
        <rFont val="Times New Roman"/>
        <family val="1"/>
      </rPr>
      <t>ES</t>
    </r>
    <r>
      <rPr>
        <sz val="10"/>
        <color theme="1"/>
        <rFont val="Times New Roman"/>
        <family val="1"/>
      </rPr>
      <t>)</t>
    </r>
  </si>
  <si>
    <r>
      <t xml:space="preserve">Eq. 15) </t>
    </r>
    <r>
      <rPr>
        <sz val="10"/>
        <color theme="1"/>
        <rFont val="Times New Roman"/>
        <family val="1"/>
      </rPr>
      <t>Operation Cost Savings (C</t>
    </r>
    <r>
      <rPr>
        <vertAlign val="subscript"/>
        <sz val="10"/>
        <color theme="1"/>
        <rFont val="Times New Roman"/>
        <family val="1"/>
      </rPr>
      <t>OS</t>
    </r>
    <r>
      <rPr>
        <sz val="10"/>
        <color theme="1"/>
        <rFont val="Times New Roman"/>
        <family val="1"/>
      </rPr>
      <t>)</t>
    </r>
  </si>
  <si>
    <r>
      <t xml:space="preserve">Eq. 16) </t>
    </r>
    <r>
      <rPr>
        <sz val="10"/>
        <color theme="1"/>
        <rFont val="Times New Roman"/>
        <family val="1"/>
      </rPr>
      <t>Total Equipment Cost (C</t>
    </r>
    <r>
      <rPr>
        <vertAlign val="subscript"/>
        <sz val="10"/>
        <color theme="1"/>
        <rFont val="Times New Roman"/>
        <family val="1"/>
      </rPr>
      <t>T</t>
    </r>
    <r>
      <rPr>
        <sz val="10"/>
        <color theme="1"/>
        <rFont val="Times New Roman"/>
        <family val="1"/>
      </rPr>
      <t>)</t>
    </r>
  </si>
  <si>
    <t>&lt;-- (Insert --&gt; Object --&gt; Math Type 6.0 Equation)</t>
  </si>
  <si>
    <t>Energy Analysis</t>
  </si>
  <si>
    <t>Current Conditions</t>
  </si>
  <si>
    <t>/yr.</t>
  </si>
  <si>
    <t>Proposed Conditions</t>
  </si>
  <si>
    <r>
      <t>(E</t>
    </r>
    <r>
      <rPr>
        <vertAlign val="subscript"/>
        <sz val="9"/>
        <color theme="1"/>
        <rFont val="Times New Roman"/>
        <family val="1"/>
      </rPr>
      <t>P</t>
    </r>
    <r>
      <rPr>
        <sz val="9"/>
        <color theme="1"/>
        <rFont val="Times New Roman"/>
        <family val="1"/>
      </rPr>
      <t>)</t>
    </r>
  </si>
  <si>
    <r>
      <t>(C</t>
    </r>
    <r>
      <rPr>
        <vertAlign val="subscript"/>
        <sz val="9"/>
        <color theme="1"/>
        <rFont val="Times New Roman"/>
        <family val="1"/>
      </rPr>
      <t>S</t>
    </r>
    <r>
      <rPr>
        <sz val="9"/>
        <color theme="1"/>
        <rFont val="Times New Roman"/>
        <family val="1"/>
      </rPr>
      <t>)</t>
    </r>
  </si>
  <si>
    <t>Economic Results</t>
  </si>
  <si>
    <r>
      <t>(C</t>
    </r>
    <r>
      <rPr>
        <vertAlign val="subscript"/>
        <sz val="9"/>
        <color theme="1"/>
        <rFont val="Times New Roman"/>
        <family val="1"/>
      </rPr>
      <t>I</t>
    </r>
    <r>
      <rPr>
        <sz val="9"/>
        <color theme="1"/>
        <rFont val="Times New Roman"/>
        <family val="1"/>
      </rPr>
      <t>)</t>
    </r>
  </si>
  <si>
    <r>
      <t>(t</t>
    </r>
    <r>
      <rPr>
        <vertAlign val="subscript"/>
        <sz val="9"/>
        <color theme="1"/>
        <rFont val="Times New Roman"/>
        <family val="1"/>
      </rPr>
      <t>PB</t>
    </r>
    <r>
      <rPr>
        <sz val="9"/>
        <color theme="1"/>
        <rFont val="Times New Roman"/>
        <family val="1"/>
      </rPr>
      <t>)</t>
    </r>
  </si>
  <si>
    <t>kWh/yr</t>
  </si>
  <si>
    <t>MMBtu/yr</t>
  </si>
  <si>
    <t>Annual Fuel Consumption</t>
  </si>
  <si>
    <t>Annual Fuel Cost</t>
  </si>
  <si>
    <t>Electrical Energy Consumption</t>
  </si>
  <si>
    <t xml:space="preserve">Electrical Demand </t>
  </si>
  <si>
    <t>Annual Demand Cost</t>
  </si>
  <si>
    <t>Annual Electricity Cost</t>
  </si>
  <si>
    <t>Remove Lease/Rental Column if not applicable.</t>
  </si>
  <si>
    <t>Annual Lease / Rent Cost</t>
  </si>
  <si>
    <t>Annual Operating Hours</t>
  </si>
  <si>
    <t>Forklift ID Number</t>
  </si>
  <si>
    <r>
      <t xml:space="preserve">N. 2) </t>
    </r>
    <r>
      <rPr>
        <sz val="10"/>
        <color theme="1"/>
        <rFont val="Times New Roman"/>
        <family val="1"/>
      </rPr>
      <t>Data gathered from forklift operators, who were on duty during assessment</t>
    </r>
  </si>
  <si>
    <r>
      <t xml:space="preserve">Rf. 6) </t>
    </r>
    <r>
      <rPr>
        <sz val="10"/>
        <color theme="1"/>
        <rFont val="Times New Roman"/>
        <family val="1"/>
      </rPr>
      <t>Enter source of Electric Lift Cost data.</t>
    </r>
  </si>
  <si>
    <r>
      <t xml:space="preserve">Rf. 7) </t>
    </r>
    <r>
      <rPr>
        <sz val="10"/>
        <color theme="1"/>
        <rFont val="Times New Roman"/>
        <family val="1"/>
      </rPr>
      <t>Enter source of Charger Cost data.</t>
    </r>
  </si>
  <si>
    <r>
      <t xml:space="preserve">Rf. 9) </t>
    </r>
    <r>
      <rPr>
        <sz val="10"/>
        <color theme="1"/>
        <rFont val="Times New Roman"/>
        <family val="1"/>
      </rPr>
      <t>Enter source of New Propane Lift Cost data.</t>
    </r>
  </si>
  <si>
    <r>
      <t xml:space="preserve">Rf. 8) </t>
    </r>
    <r>
      <rPr>
        <sz val="10"/>
        <color theme="1"/>
        <rFont val="Times New Roman"/>
        <family val="1"/>
      </rPr>
      <t>Enter source of Battery Cost data.</t>
    </r>
  </si>
  <si>
    <r>
      <rPr>
        <sz val="10"/>
        <rFont val="Times New Roman"/>
        <family val="1"/>
      </rPr>
      <t>(t</t>
    </r>
    <r>
      <rPr>
        <vertAlign val="subscript"/>
        <sz val="10"/>
        <rFont val="Times New Roman"/>
        <family val="1"/>
      </rPr>
      <t>PB</t>
    </r>
    <r>
      <rPr>
        <sz val="10"/>
        <rFont val="Times New Roman"/>
        <family val="1"/>
      </rPr>
      <t>)</t>
    </r>
    <r>
      <rPr>
        <b/>
        <sz val="10"/>
        <rFont val="Times New Roman"/>
        <family val="1"/>
      </rPr>
      <t>(Eq. 19)</t>
    </r>
  </si>
  <si>
    <r>
      <rPr>
        <sz val="10"/>
        <rFont val="Times New Roman"/>
        <family val="1"/>
      </rPr>
      <t>(C</t>
    </r>
    <r>
      <rPr>
        <vertAlign val="subscript"/>
        <sz val="10"/>
        <rFont val="Times New Roman"/>
        <family val="1"/>
      </rPr>
      <t>I</t>
    </r>
    <r>
      <rPr>
        <sz val="10"/>
        <rFont val="Times New Roman"/>
        <family val="1"/>
      </rPr>
      <t>)</t>
    </r>
    <r>
      <rPr>
        <b/>
        <sz val="10"/>
        <rFont val="Times New Roman"/>
        <family val="1"/>
      </rPr>
      <t>(Eq. 18)</t>
    </r>
  </si>
  <si>
    <r>
      <rPr>
        <sz val="10"/>
        <rFont val="Times New Roman"/>
        <family val="1"/>
      </rPr>
      <t>(C</t>
    </r>
    <r>
      <rPr>
        <vertAlign val="subscript"/>
        <sz val="10"/>
        <rFont val="Times New Roman"/>
        <family val="1"/>
      </rPr>
      <t>S</t>
    </r>
    <r>
      <rPr>
        <sz val="10"/>
        <rFont val="Times New Roman"/>
        <family val="1"/>
      </rPr>
      <t>)</t>
    </r>
    <r>
      <rPr>
        <b/>
        <sz val="10"/>
        <rFont val="Times New Roman"/>
        <family val="1"/>
      </rPr>
      <t>(Eq. 17)</t>
    </r>
  </si>
  <si>
    <r>
      <rPr>
        <sz val="9"/>
        <rFont val="Times New Roman"/>
        <family val="1"/>
      </rPr>
      <t>(E</t>
    </r>
    <r>
      <rPr>
        <vertAlign val="subscript"/>
        <sz val="9"/>
        <rFont val="Times New Roman"/>
        <family val="1"/>
      </rPr>
      <t>P</t>
    </r>
    <r>
      <rPr>
        <sz val="9"/>
        <rFont val="Times New Roman"/>
        <family val="1"/>
      </rPr>
      <t xml:space="preserve">) </t>
    </r>
    <r>
      <rPr>
        <b/>
        <sz val="9"/>
        <rFont val="Times New Roman"/>
        <family val="1"/>
      </rPr>
      <t>(Eq. 8)</t>
    </r>
  </si>
  <si>
    <r>
      <rPr>
        <sz val="9"/>
        <rFont val="Times New Roman"/>
        <family val="1"/>
      </rPr>
      <t xml:space="preserve">(P) </t>
    </r>
    <r>
      <rPr>
        <b/>
        <sz val="9"/>
        <rFont val="Times New Roman"/>
        <family val="1"/>
      </rPr>
      <t>(Eq. 9)</t>
    </r>
  </si>
  <si>
    <r>
      <t>(P</t>
    </r>
    <r>
      <rPr>
        <vertAlign val="subscript"/>
        <sz val="9"/>
        <rFont val="Times New Roman"/>
        <family val="1"/>
      </rPr>
      <t>A</t>
    </r>
    <r>
      <rPr>
        <sz val="9"/>
        <rFont val="Times New Roman"/>
        <family val="1"/>
      </rPr>
      <t xml:space="preserve">) </t>
    </r>
    <r>
      <rPr>
        <b/>
        <sz val="9"/>
        <rFont val="Times New Roman"/>
        <family val="1"/>
      </rPr>
      <t>(Eq. 10)</t>
    </r>
  </si>
  <si>
    <r>
      <rPr>
        <sz val="9"/>
        <rFont val="Times New Roman"/>
        <family val="1"/>
      </rPr>
      <t>(C</t>
    </r>
    <r>
      <rPr>
        <vertAlign val="subscript"/>
        <sz val="9"/>
        <rFont val="Times New Roman"/>
        <family val="1"/>
      </rPr>
      <t>PO</t>
    </r>
    <r>
      <rPr>
        <sz val="9"/>
        <rFont val="Times New Roman"/>
        <family val="1"/>
      </rPr>
      <t xml:space="preserve">) </t>
    </r>
    <r>
      <rPr>
        <b/>
        <sz val="9"/>
        <rFont val="Times New Roman"/>
        <family val="1"/>
      </rPr>
      <t>(Eq. 11)</t>
    </r>
  </si>
  <si>
    <r>
      <t>(C</t>
    </r>
    <r>
      <rPr>
        <vertAlign val="subscript"/>
        <sz val="9"/>
        <rFont val="Times New Roman"/>
        <family val="1"/>
      </rPr>
      <t>E</t>
    </r>
    <r>
      <rPr>
        <sz val="9"/>
        <rFont val="Times New Roman"/>
        <family val="1"/>
      </rPr>
      <t xml:space="preserve">) </t>
    </r>
    <r>
      <rPr>
        <b/>
        <sz val="9"/>
        <rFont val="Times New Roman"/>
        <family val="1"/>
      </rPr>
      <t>(Eq. 12)</t>
    </r>
  </si>
  <si>
    <r>
      <t>(C</t>
    </r>
    <r>
      <rPr>
        <vertAlign val="subscript"/>
        <sz val="9"/>
        <rFont val="Times New Roman"/>
        <family val="1"/>
      </rPr>
      <t>D</t>
    </r>
    <r>
      <rPr>
        <sz val="9"/>
        <rFont val="Times New Roman"/>
        <family val="1"/>
      </rPr>
      <t xml:space="preserve">) </t>
    </r>
    <r>
      <rPr>
        <b/>
        <sz val="9"/>
        <rFont val="Times New Roman"/>
        <family val="1"/>
      </rPr>
      <t>(Eq. 13)</t>
    </r>
  </si>
  <si>
    <r>
      <rPr>
        <sz val="9"/>
        <rFont val="Times New Roman"/>
        <family val="1"/>
      </rPr>
      <t>(C</t>
    </r>
    <r>
      <rPr>
        <vertAlign val="subscript"/>
        <sz val="9"/>
        <rFont val="Times New Roman"/>
        <family val="1"/>
      </rPr>
      <t>ES</t>
    </r>
    <r>
      <rPr>
        <sz val="9"/>
        <rFont val="Times New Roman"/>
        <family val="1"/>
      </rPr>
      <t xml:space="preserve">) </t>
    </r>
    <r>
      <rPr>
        <b/>
        <sz val="9"/>
        <rFont val="Times New Roman"/>
        <family val="1"/>
      </rPr>
      <t>(Eq. 14)</t>
    </r>
  </si>
  <si>
    <r>
      <rPr>
        <sz val="9"/>
        <rFont val="Times New Roman"/>
        <family val="1"/>
      </rPr>
      <t>(C</t>
    </r>
    <r>
      <rPr>
        <vertAlign val="subscript"/>
        <sz val="9"/>
        <rFont val="Times New Roman"/>
        <family val="1"/>
      </rPr>
      <t>OS</t>
    </r>
    <r>
      <rPr>
        <sz val="9"/>
        <rFont val="Times New Roman"/>
        <family val="1"/>
      </rPr>
      <t xml:space="preserve">) </t>
    </r>
    <r>
      <rPr>
        <b/>
        <sz val="9"/>
        <rFont val="Times New Roman"/>
        <family val="1"/>
      </rPr>
      <t>(Eq. 15)</t>
    </r>
  </si>
  <si>
    <r>
      <rPr>
        <sz val="9"/>
        <rFont val="Times New Roman"/>
        <family val="1"/>
      </rPr>
      <t xml:space="preserve">(t) </t>
    </r>
    <r>
      <rPr>
        <b/>
        <sz val="9"/>
        <rFont val="Times New Roman"/>
        <family val="1"/>
      </rPr>
      <t>(N. 2)</t>
    </r>
  </si>
  <si>
    <r>
      <rPr>
        <sz val="9"/>
        <rFont val="Times New Roman"/>
        <family val="1"/>
      </rPr>
      <t>(C</t>
    </r>
    <r>
      <rPr>
        <vertAlign val="subscript"/>
        <sz val="9"/>
        <rFont val="Times New Roman"/>
        <family val="1"/>
      </rPr>
      <t>A</t>
    </r>
    <r>
      <rPr>
        <sz val="9"/>
        <rFont val="Times New Roman"/>
        <family val="1"/>
      </rPr>
      <t xml:space="preserve">) </t>
    </r>
    <r>
      <rPr>
        <b/>
        <sz val="9"/>
        <rFont val="Times New Roman"/>
        <family val="1"/>
      </rPr>
      <t>(N. 2)</t>
    </r>
  </si>
  <si>
    <r>
      <t>(F</t>
    </r>
    <r>
      <rPr>
        <vertAlign val="subscript"/>
        <sz val="9"/>
        <rFont val="Times New Roman"/>
        <family val="1"/>
      </rPr>
      <t>A</t>
    </r>
    <r>
      <rPr>
        <sz val="9"/>
        <rFont val="Times New Roman"/>
        <family val="1"/>
      </rPr>
      <t>)</t>
    </r>
    <r>
      <rPr>
        <b/>
        <sz val="9"/>
        <rFont val="Times New Roman"/>
        <family val="1"/>
      </rPr>
      <t xml:space="preserve"> (Eq. 5)</t>
    </r>
  </si>
  <si>
    <r>
      <t>(C</t>
    </r>
    <r>
      <rPr>
        <vertAlign val="subscript"/>
        <sz val="9"/>
        <rFont val="Times New Roman"/>
        <family val="1"/>
      </rPr>
      <t>F</t>
    </r>
    <r>
      <rPr>
        <sz val="9"/>
        <rFont val="Times New Roman"/>
        <family val="1"/>
      </rPr>
      <t xml:space="preserve">) </t>
    </r>
    <r>
      <rPr>
        <b/>
        <sz val="9"/>
        <rFont val="Times New Roman"/>
        <family val="1"/>
      </rPr>
      <t>(Eq. 6)</t>
    </r>
  </si>
  <si>
    <r>
      <t>(C</t>
    </r>
    <r>
      <rPr>
        <vertAlign val="subscript"/>
        <sz val="9"/>
        <rFont val="Times New Roman"/>
        <family val="1"/>
      </rPr>
      <t>CO</t>
    </r>
    <r>
      <rPr>
        <sz val="9"/>
        <rFont val="Times New Roman"/>
        <family val="1"/>
      </rPr>
      <t xml:space="preserve">) </t>
    </r>
    <r>
      <rPr>
        <b/>
        <sz val="9"/>
        <rFont val="Times New Roman"/>
        <family val="1"/>
      </rPr>
      <t>(Eq. 7)</t>
    </r>
  </si>
  <si>
    <r>
      <rPr>
        <sz val="9"/>
        <rFont val="Times New Roman"/>
        <family val="1"/>
      </rPr>
      <t>(C</t>
    </r>
    <r>
      <rPr>
        <vertAlign val="subscript"/>
        <sz val="9"/>
        <rFont val="Times New Roman"/>
        <family val="1"/>
      </rPr>
      <t>L</t>
    </r>
    <r>
      <rPr>
        <sz val="9"/>
        <rFont val="Times New Roman"/>
        <family val="1"/>
      </rPr>
      <t xml:space="preserve">) </t>
    </r>
    <r>
      <rPr>
        <b/>
        <sz val="9"/>
        <rFont val="Times New Roman"/>
        <family val="1"/>
      </rPr>
      <t>(Rf. 6)</t>
    </r>
  </si>
  <si>
    <r>
      <rPr>
        <sz val="9"/>
        <rFont val="Times New Roman"/>
        <family val="1"/>
      </rPr>
      <t>(C</t>
    </r>
    <r>
      <rPr>
        <vertAlign val="subscript"/>
        <sz val="9"/>
        <rFont val="Times New Roman"/>
        <family val="1"/>
      </rPr>
      <t>C</t>
    </r>
    <r>
      <rPr>
        <sz val="9"/>
        <rFont val="Times New Roman"/>
        <family val="1"/>
      </rPr>
      <t xml:space="preserve">) </t>
    </r>
    <r>
      <rPr>
        <b/>
        <sz val="9"/>
        <rFont val="Times New Roman"/>
        <family val="1"/>
      </rPr>
      <t>(Rf. 7)</t>
    </r>
  </si>
  <si>
    <r>
      <rPr>
        <sz val="9"/>
        <rFont val="Times New Roman"/>
        <family val="1"/>
      </rPr>
      <t>(C</t>
    </r>
    <r>
      <rPr>
        <vertAlign val="subscript"/>
        <sz val="9"/>
        <rFont val="Times New Roman"/>
        <family val="1"/>
      </rPr>
      <t>B</t>
    </r>
    <r>
      <rPr>
        <sz val="9"/>
        <rFont val="Times New Roman"/>
        <family val="1"/>
      </rPr>
      <t xml:space="preserve">) </t>
    </r>
    <r>
      <rPr>
        <b/>
        <sz val="9"/>
        <rFont val="Times New Roman"/>
        <family val="1"/>
      </rPr>
      <t>(Rf. 8)</t>
    </r>
  </si>
  <si>
    <r>
      <rPr>
        <sz val="9"/>
        <rFont val="Times New Roman"/>
        <family val="1"/>
      </rPr>
      <t>(N</t>
    </r>
    <r>
      <rPr>
        <vertAlign val="subscript"/>
        <sz val="9"/>
        <rFont val="Times New Roman"/>
        <family val="1"/>
      </rPr>
      <t>C</t>
    </r>
    <r>
      <rPr>
        <sz val="9"/>
        <rFont val="Times New Roman"/>
        <family val="1"/>
      </rPr>
      <t xml:space="preserve">) </t>
    </r>
    <r>
      <rPr>
        <b/>
        <sz val="9"/>
        <rFont val="Times New Roman"/>
        <family val="1"/>
      </rPr>
      <t>(N. 3)</t>
    </r>
  </si>
  <si>
    <r>
      <rPr>
        <sz val="9"/>
        <rFont val="Times New Roman"/>
        <family val="1"/>
      </rPr>
      <t>(N</t>
    </r>
    <r>
      <rPr>
        <vertAlign val="subscript"/>
        <sz val="9"/>
        <rFont val="Times New Roman"/>
        <family val="1"/>
      </rPr>
      <t>B</t>
    </r>
    <r>
      <rPr>
        <sz val="9"/>
        <rFont val="Times New Roman"/>
        <family val="1"/>
      </rPr>
      <t xml:space="preserve">) </t>
    </r>
    <r>
      <rPr>
        <b/>
        <sz val="9"/>
        <rFont val="Times New Roman"/>
        <family val="1"/>
      </rPr>
      <t>(N. 4)</t>
    </r>
  </si>
  <si>
    <r>
      <rPr>
        <sz val="9"/>
        <rFont val="Times New Roman"/>
        <family val="1"/>
      </rPr>
      <t>(C</t>
    </r>
    <r>
      <rPr>
        <vertAlign val="subscript"/>
        <sz val="9"/>
        <rFont val="Times New Roman"/>
        <family val="1"/>
      </rPr>
      <t>T</t>
    </r>
    <r>
      <rPr>
        <sz val="9"/>
        <rFont val="Times New Roman"/>
        <family val="1"/>
      </rPr>
      <t xml:space="preserve">) </t>
    </r>
    <r>
      <rPr>
        <b/>
        <sz val="9"/>
        <rFont val="Times New Roman"/>
        <family val="1"/>
      </rPr>
      <t>(Eq. 16)</t>
    </r>
  </si>
  <si>
    <r>
      <rPr>
        <sz val="9"/>
        <rFont val="Times New Roman"/>
        <family val="1"/>
      </rPr>
      <t>(C</t>
    </r>
    <r>
      <rPr>
        <vertAlign val="subscript"/>
        <sz val="9"/>
        <rFont val="Times New Roman"/>
        <family val="1"/>
      </rPr>
      <t>R</t>
    </r>
    <r>
      <rPr>
        <sz val="9"/>
        <rFont val="Times New Roman"/>
        <family val="1"/>
      </rPr>
      <t xml:space="preserve">) </t>
    </r>
    <r>
      <rPr>
        <b/>
        <sz val="9"/>
        <rFont val="Times New Roman"/>
        <family val="1"/>
      </rPr>
      <t>(Rf. 9)</t>
    </r>
  </si>
  <si>
    <t>(Rf. 10)</t>
  </si>
  <si>
    <t>(Eq. 20)</t>
  </si>
  <si>
    <t>From Tables</t>
  </si>
  <si>
    <t>From Analysis</t>
  </si>
  <si>
    <r>
      <t>(C</t>
    </r>
    <r>
      <rPr>
        <vertAlign val="subscript"/>
        <sz val="9"/>
        <color theme="1"/>
        <rFont val="Times New Roman"/>
        <family val="1"/>
      </rPr>
      <t>T</t>
    </r>
    <r>
      <rPr>
        <sz val="9"/>
        <color theme="1"/>
        <rFont val="Times New Roman"/>
        <family val="1"/>
      </rPr>
      <t>)</t>
    </r>
  </si>
  <si>
    <r>
      <t>(N</t>
    </r>
    <r>
      <rPr>
        <vertAlign val="subscript"/>
        <sz val="9"/>
        <color theme="1"/>
        <rFont val="Times New Roman"/>
        <family val="1"/>
      </rPr>
      <t>C</t>
    </r>
    <r>
      <rPr>
        <sz val="9"/>
        <color theme="1"/>
        <rFont val="Times New Roman"/>
        <family val="1"/>
      </rPr>
      <t>)</t>
    </r>
  </si>
  <si>
    <r>
      <t>(N</t>
    </r>
    <r>
      <rPr>
        <vertAlign val="subscript"/>
        <sz val="9"/>
        <color theme="1"/>
        <rFont val="Times New Roman"/>
        <family val="1"/>
      </rPr>
      <t>B</t>
    </r>
    <r>
      <rPr>
        <sz val="9"/>
        <color theme="1"/>
        <rFont val="Times New Roman"/>
        <family val="1"/>
      </rPr>
      <t>)</t>
    </r>
  </si>
  <si>
    <t>chargers</t>
  </si>
  <si>
    <t>batteries</t>
  </si>
  <si>
    <t>(Rf. 11)</t>
  </si>
  <si>
    <r>
      <rPr>
        <b/>
        <sz val="10"/>
        <color theme="1"/>
        <rFont val="Times New Roman"/>
        <family val="1"/>
      </rPr>
      <t>Rf. 11)</t>
    </r>
    <r>
      <rPr>
        <sz val="10"/>
        <color theme="1"/>
        <rFont val="Times New Roman"/>
        <family val="1"/>
      </rPr>
      <t xml:space="preserve"> The total number of lifts recommended to be purchased.</t>
    </r>
  </si>
  <si>
    <t>(N)</t>
  </si>
  <si>
    <r>
      <t>(C</t>
    </r>
    <r>
      <rPr>
        <vertAlign val="subscript"/>
        <sz val="9"/>
        <color theme="1"/>
        <rFont val="Times New Roman"/>
        <family val="1"/>
      </rPr>
      <t>R</t>
    </r>
    <r>
      <rPr>
        <sz val="9"/>
        <color theme="1"/>
        <rFont val="Times New Roman"/>
        <family val="1"/>
      </rPr>
      <t>)</t>
    </r>
  </si>
  <si>
    <t>(Eq. 17)</t>
  </si>
  <si>
    <t>(Eq. 18)</t>
  </si>
  <si>
    <t>(Eq. 19)</t>
  </si>
  <si>
    <r>
      <t>(C</t>
    </r>
    <r>
      <rPr>
        <vertAlign val="subscript"/>
        <sz val="9"/>
        <color theme="1"/>
        <rFont val="Times New Roman"/>
        <family val="1"/>
      </rPr>
      <t>F</t>
    </r>
    <r>
      <rPr>
        <sz val="9"/>
        <color theme="1"/>
        <rFont val="Times New Roman"/>
        <family val="1"/>
      </rPr>
      <t>)</t>
    </r>
  </si>
  <si>
    <r>
      <t>(P</t>
    </r>
    <r>
      <rPr>
        <vertAlign val="subscript"/>
        <sz val="9"/>
        <color theme="1"/>
        <rFont val="Times New Roman"/>
        <family val="1"/>
      </rPr>
      <t>A</t>
    </r>
    <r>
      <rPr>
        <sz val="9"/>
        <color theme="1"/>
        <rFont val="Times New Roman"/>
        <family val="1"/>
      </rPr>
      <t>)</t>
    </r>
  </si>
  <si>
    <r>
      <t>(C</t>
    </r>
    <r>
      <rPr>
        <vertAlign val="subscript"/>
        <sz val="9"/>
        <color theme="1"/>
        <rFont val="Times New Roman"/>
        <family val="1"/>
      </rPr>
      <t>E</t>
    </r>
    <r>
      <rPr>
        <sz val="9"/>
        <color theme="1"/>
        <rFont val="Times New Roman"/>
        <family val="1"/>
      </rPr>
      <t>)</t>
    </r>
  </si>
  <si>
    <t>(Rf. 12)</t>
  </si>
  <si>
    <r>
      <rPr>
        <b/>
        <sz val="10"/>
        <color theme="1"/>
        <rFont val="Times New Roman"/>
        <family val="1"/>
      </rPr>
      <t>Rf. 12)</t>
    </r>
    <r>
      <rPr>
        <sz val="10"/>
        <color theme="1"/>
        <rFont val="Times New Roman"/>
        <family val="1"/>
      </rPr>
      <t xml:space="preserve"> The total cost of equivelant propane forklift replacements.</t>
    </r>
  </si>
  <si>
    <r>
      <rPr>
        <b/>
        <sz val="10"/>
        <color theme="1"/>
        <rFont val="Times New Roman"/>
        <family val="1"/>
      </rPr>
      <t>Rf. 10)</t>
    </r>
    <r>
      <rPr>
        <sz val="10"/>
        <color theme="1"/>
        <rFont val="Times New Roman"/>
        <family val="1"/>
      </rPr>
      <t xml:space="preserve"> Value taken from Analyis page of this recommendation.</t>
    </r>
  </si>
  <si>
    <r>
      <t>kW</t>
    </r>
    <r>
      <rPr>
        <sz val="9"/>
        <color theme="1"/>
        <rFont val="Calibri"/>
        <family val="2"/>
      </rPr>
      <t>·</t>
    </r>
    <r>
      <rPr>
        <sz val="9"/>
        <color theme="1"/>
        <rFont val="Times New Roman"/>
        <family val="1"/>
      </rPr>
      <t>mo/yr.</t>
    </r>
  </si>
  <si>
    <r>
      <t>(C</t>
    </r>
    <r>
      <rPr>
        <vertAlign val="subscript"/>
        <sz val="9"/>
        <color theme="1"/>
        <rFont val="Times New Roman"/>
        <family val="1"/>
      </rPr>
      <t>D</t>
    </r>
    <r>
      <rPr>
        <sz val="9"/>
        <color theme="1"/>
        <rFont val="Times New Roman"/>
        <family val="1"/>
      </rPr>
      <t>)</t>
    </r>
  </si>
  <si>
    <t>Operating Cost Analysis</t>
  </si>
  <si>
    <t>Current Cost</t>
  </si>
  <si>
    <t>Proposed Cost</t>
  </si>
  <si>
    <r>
      <t>(C</t>
    </r>
    <r>
      <rPr>
        <vertAlign val="subscript"/>
        <sz val="9"/>
        <color theme="1"/>
        <rFont val="Times New Roman"/>
        <family val="1"/>
      </rPr>
      <t>CO</t>
    </r>
    <r>
      <rPr>
        <sz val="9"/>
        <color theme="1"/>
        <rFont val="Times New Roman"/>
        <family val="1"/>
      </rPr>
      <t>)</t>
    </r>
  </si>
  <si>
    <r>
      <t>(C</t>
    </r>
    <r>
      <rPr>
        <vertAlign val="subscript"/>
        <sz val="9"/>
        <color theme="1"/>
        <rFont val="Times New Roman"/>
        <family val="1"/>
      </rPr>
      <t>PO</t>
    </r>
    <r>
      <rPr>
        <sz val="9"/>
        <color theme="1"/>
        <rFont val="Times New Roman"/>
        <family val="1"/>
      </rPr>
      <t>)</t>
    </r>
  </si>
  <si>
    <t>Operating Cost Savings</t>
  </si>
  <si>
    <r>
      <t>(C</t>
    </r>
    <r>
      <rPr>
        <vertAlign val="subscript"/>
        <sz val="9"/>
        <color theme="1"/>
        <rFont val="Times New Roman"/>
        <family val="1"/>
      </rPr>
      <t>OS</t>
    </r>
    <r>
      <rPr>
        <sz val="9"/>
        <color theme="1"/>
        <rFont val="Times New Roman"/>
        <family val="1"/>
      </rPr>
      <t>)</t>
    </r>
  </si>
  <si>
    <t>yr.</t>
  </si>
  <si>
    <r>
      <t>(C</t>
    </r>
    <r>
      <rPr>
        <vertAlign val="subscript"/>
        <sz val="9"/>
        <color theme="1"/>
        <rFont val="Times New Roman"/>
        <family val="1"/>
      </rPr>
      <t>ES</t>
    </r>
    <r>
      <rPr>
        <sz val="9"/>
        <color theme="1"/>
        <rFont val="Times New Roman"/>
        <family val="1"/>
      </rPr>
      <t>)</t>
    </r>
  </si>
  <si>
    <r>
      <rPr>
        <b/>
        <sz val="10"/>
        <color theme="1"/>
        <rFont val="Times New Roman"/>
        <family val="1"/>
      </rPr>
      <t>Eq. 17)</t>
    </r>
    <r>
      <rPr>
        <sz val="10"/>
        <color theme="1"/>
        <rFont val="Times New Roman"/>
        <family val="1"/>
      </rPr>
      <t xml:space="preserve"> Annual Fuel Consumption (E</t>
    </r>
    <r>
      <rPr>
        <vertAlign val="subscript"/>
        <sz val="10"/>
        <color theme="1"/>
        <rFont val="Times New Roman"/>
        <family val="1"/>
      </rPr>
      <t>C</t>
    </r>
    <r>
      <rPr>
        <sz val="10"/>
        <color theme="1"/>
        <rFont val="Times New Roman"/>
        <family val="1"/>
      </rPr>
      <t>)</t>
    </r>
  </si>
  <si>
    <t>Payback (yrs)</t>
  </si>
  <si>
    <t>INPUT HERE!</t>
  </si>
  <si>
    <t>Report Data Export page pulls values from this table</t>
  </si>
  <si>
    <t>-</t>
  </si>
  <si>
    <r>
      <t xml:space="preserve">Eq. 18) </t>
    </r>
    <r>
      <rPr>
        <sz val="10"/>
        <color theme="1"/>
        <rFont val="Times New Roman"/>
        <family val="1"/>
      </rPr>
      <t>Annual Cost Savings (C</t>
    </r>
    <r>
      <rPr>
        <vertAlign val="subscript"/>
        <sz val="10"/>
        <color theme="1"/>
        <rFont val="Times New Roman"/>
        <family val="1"/>
      </rPr>
      <t>S</t>
    </r>
    <r>
      <rPr>
        <sz val="10"/>
        <color theme="1"/>
        <rFont val="Times New Roman"/>
        <family val="1"/>
      </rPr>
      <t>)</t>
    </r>
  </si>
  <si>
    <r>
      <t xml:space="preserve">Eq. 19) </t>
    </r>
    <r>
      <rPr>
        <sz val="10"/>
        <color theme="1"/>
        <rFont val="Times New Roman"/>
        <family val="1"/>
      </rPr>
      <t>Implementation Cost (C</t>
    </r>
    <r>
      <rPr>
        <vertAlign val="subscript"/>
        <sz val="10"/>
        <color theme="1"/>
        <rFont val="Times New Roman"/>
        <family val="1"/>
      </rPr>
      <t>I</t>
    </r>
    <r>
      <rPr>
        <sz val="10"/>
        <color theme="1"/>
        <rFont val="Times New Roman"/>
        <family val="1"/>
      </rPr>
      <t>)</t>
    </r>
  </si>
  <si>
    <r>
      <t xml:space="preserve">Eq. 20) </t>
    </r>
    <r>
      <rPr>
        <sz val="10"/>
        <color theme="1"/>
        <rFont val="Times New Roman"/>
        <family val="1"/>
      </rPr>
      <t>Simple Payback (t</t>
    </r>
    <r>
      <rPr>
        <vertAlign val="subscript"/>
        <sz val="10"/>
        <color theme="1"/>
        <rFont val="Times New Roman"/>
        <family val="1"/>
      </rPr>
      <t>PB</t>
    </r>
    <r>
      <rPr>
        <sz val="10"/>
        <color theme="1"/>
        <rFont val="Times New Roman"/>
        <family val="1"/>
      </rPr>
      <t>)</t>
    </r>
  </si>
  <si>
    <t>yrs.</t>
  </si>
  <si>
    <t>Analysis Equations</t>
  </si>
  <si>
    <t>Table Equations</t>
  </si>
  <si>
    <t>Convert Forklifts</t>
  </si>
  <si>
    <t>Propane</t>
  </si>
  <si>
    <t>Operating Costs</t>
  </si>
  <si>
    <t>Safety concerns are still present with electric forklifts. Procedures will need to be established to ensure that batteries are properly handled. Personal protective equipment is required as sulfuric acid is a by-product of using batteries. Battery acid spills require properly trained personnel to neutralize and dispose of the spill in accordance to regulatory ordinances. Another safety concern is that oxygen and hydrogen gases are released during a battery recharge. Without a well-ventilated room or area to house the battery charging station, gases can reach explosive concentrations.</t>
  </si>
  <si>
    <t>Fast-charging stations deliver 400 to 600 amps to maintain batteries at a 20% to 80% state of charge. Batteries can over heat if improperly charged, which reduces battery performance and life. Some fast chargers may include on-board modules to ensure battery temperatures remain low enough for sustainable use.</t>
  </si>
  <si>
    <t>Unmodified Template</t>
  </si>
  <si>
    <t xml:space="preserve">Current Operating Cost </t>
  </si>
  <si>
    <t xml:space="preserve">Proposed Operating Cost </t>
  </si>
  <si>
    <t>Efficiency Data</t>
  </si>
  <si>
    <t>Energy Constants</t>
  </si>
  <si>
    <t>Number of Forklifts</t>
  </si>
  <si>
    <t>Electric forklifts use electric motors and batteries to increase energy efficiency and decrease maintenance costs compared to propane or diesel forklifts. Electric forklifts are beneficial for indoor use, especially cold rooms, since there are no harmful emissions. Laws pertaining to the indoor use of combustion based forklifts are becoming more strict. They also have an average operational life of 8 years compared to 6 years for a propane forklift.</t>
  </si>
  <si>
    <t>Electric forklifts use electricity instead of propane for power. This is more cost effective because propane can cost up to three times more than electricity. Charging systems are a typical way to measure forklift electrical energy use. Monthly demand and total electrical energy consumption comprise the energy costs for electric forklifts. The difference between annual propane costs and the annual electrical energy costs determine actual savings between propane and electric forklifts.</t>
  </si>
  <si>
    <t xml:space="preserve">The newest generation of fast-charging stations require little floor space and can be placed where forklifts can easily access the station.  The battery is charged while in the forklift. Charging during breaks and changes in shifts allows a single battery to be consistently used by one forklift. Additional savings come from avoiding time swapping batteries and accident related costs. Battery life is not affected by fast-charging, if the battery is below 20% capacity before charging. </t>
  </si>
  <si>
    <t>Purchase a new electric forklift for each propane forklift that becomes inoperable and requires replacement. The cost of a new electric forklift can then be reduced by the purchase price of a new propane forklift, that would have been purchased to replace the inoperable propane forklift.</t>
  </si>
  <si>
    <r>
      <t>(IC</t>
    </r>
    <r>
      <rPr>
        <vertAlign val="subscript"/>
        <sz val="9"/>
        <color theme="1"/>
        <rFont val="Times New Roman"/>
        <family val="1"/>
      </rPr>
      <t>P</t>
    </r>
    <r>
      <rPr>
        <sz val="9"/>
        <color theme="1"/>
        <rFont val="Times New Roman"/>
        <family val="1"/>
      </rPr>
      <t>)</t>
    </r>
  </si>
  <si>
    <r>
      <rPr>
        <b/>
        <sz val="10"/>
        <color theme="1"/>
        <rFont val="Times New Roman"/>
        <family val="1"/>
      </rPr>
      <t>Eq. 2)</t>
    </r>
    <r>
      <rPr>
        <sz val="10"/>
        <color theme="1"/>
        <rFont val="Times New Roman"/>
        <family val="1"/>
      </rPr>
      <t xml:space="preserve"> Electric Forklift Efficiency (η</t>
    </r>
    <r>
      <rPr>
        <vertAlign val="subscript"/>
        <sz val="10"/>
        <color theme="1"/>
        <rFont val="Times New Roman"/>
        <family val="1"/>
      </rPr>
      <t>E</t>
    </r>
    <r>
      <rPr>
        <sz val="10"/>
        <color theme="1"/>
        <rFont val="Times New Roman"/>
        <family val="1"/>
      </rPr>
      <t>)</t>
    </r>
  </si>
  <si>
    <t>(Rf. 4)</t>
  </si>
  <si>
    <r>
      <t xml:space="preserve">Rf. 4) </t>
    </r>
    <r>
      <rPr>
        <sz val="10"/>
        <color theme="1"/>
        <rFont val="Times New Roman"/>
        <family val="1"/>
      </rPr>
      <t xml:space="preserve">Efficiencies based on estimates by industry experts. </t>
    </r>
    <r>
      <rPr>
        <i/>
        <sz val="10"/>
        <color theme="1"/>
        <rFont val="Times New Roman"/>
        <family val="1"/>
      </rPr>
      <t>Full Fuel-Cycle Comparison of Forklift Propulsion Systems. Argonne National Laboratory. Oct 2008. pg. 11</t>
    </r>
    <r>
      <rPr>
        <b/>
        <sz val="10"/>
        <color theme="1"/>
        <rFont val="Times New Roman"/>
        <family val="1"/>
      </rPr>
      <t xml:space="preserve"> </t>
    </r>
    <r>
      <rPr>
        <b/>
        <i/>
        <sz val="10"/>
        <color theme="1"/>
        <rFont val="Times New Roman"/>
        <family val="1"/>
      </rPr>
      <t>&lt;</t>
    </r>
    <r>
      <rPr>
        <i/>
        <sz val="10"/>
        <color theme="1"/>
        <rFont val="Times New Roman"/>
        <family val="1"/>
      </rPr>
      <t>http://www1.eere.energy.gov/ hydrogenandfuelcells/pdfs/forklift_anl_esd.pdf&gt;.</t>
    </r>
  </si>
  <si>
    <t>forklifts</t>
  </si>
  <si>
    <t>Date last Modified</t>
  </si>
  <si>
    <t>Recommendation Details</t>
  </si>
  <si>
    <r>
      <rPr>
        <b/>
        <sz val="10"/>
        <color theme="1"/>
        <rFont val="Times New Roman"/>
        <family val="1"/>
      </rPr>
      <t>Step 1:</t>
    </r>
    <r>
      <rPr>
        <sz val="10"/>
        <color theme="1"/>
        <rFont val="Times New Roman"/>
        <family val="1"/>
      </rPr>
      <t xml:space="preserve"> Look up possible incentives. Possible resources include but are not limited to:</t>
    </r>
  </si>
  <si>
    <t>/year</t>
  </si>
  <si>
    <t>•</t>
  </si>
  <si>
    <t>DSIRE</t>
  </si>
  <si>
    <t>Great comprehensive federal, state, and utility incentives. Use filters to narrow search</t>
  </si>
  <si>
    <t>years</t>
  </si>
  <si>
    <t>Washington Incentives</t>
  </si>
  <si>
    <t>Washington incentives.</t>
  </si>
  <si>
    <t>Energy Trust</t>
  </si>
  <si>
    <t>Energy Trust incentives for customers paying a public purpose charge</t>
  </si>
  <si>
    <t>Incentive Analysis Summary</t>
  </si>
  <si>
    <t>Incentive</t>
  </si>
  <si>
    <t>After Incentive</t>
  </si>
  <si>
    <t>Payback</t>
  </si>
  <si>
    <t>(yrs)</t>
  </si>
  <si>
    <r>
      <rPr>
        <b/>
        <sz val="10"/>
        <color theme="1"/>
        <rFont val="Times New Roman"/>
        <family val="1"/>
      </rPr>
      <t>Step 2:</t>
    </r>
    <r>
      <rPr>
        <sz val="10"/>
        <color theme="1"/>
        <rFont val="Times New Roman"/>
        <family val="1"/>
      </rPr>
      <t xml:space="preserve"> Order the incentives properly.</t>
    </r>
  </si>
  <si>
    <t>Typically it is safe to order by federal incentives, then state, then finally municipality/local incentives. However, some incentives stipulate when and how they can be applied. Add these special circumstances in the notes. For example the ETO Wind Turbine Incentives says that all incentives for the AR can be 50% of the total project cost. This means that ETO will incentivize anywhere from 0% to 50% of the project or in other words ETO makes up the difference to make total incentives reach 50%.</t>
  </si>
  <si>
    <r>
      <rPr>
        <b/>
        <sz val="10"/>
        <color theme="1"/>
        <rFont val="Times New Roman"/>
        <family val="1"/>
      </rPr>
      <t>Step 3:</t>
    </r>
    <r>
      <rPr>
        <sz val="10"/>
        <color theme="1"/>
        <rFont val="Times New Roman"/>
        <family val="1"/>
      </rPr>
      <t xml:space="preserve"> Fill in incentive values (always use equations rather than hard-code numbers)</t>
    </r>
  </si>
  <si>
    <r>
      <rPr>
        <b/>
        <sz val="10"/>
        <color theme="1"/>
        <rFont val="Times New Roman"/>
        <family val="1"/>
      </rPr>
      <t xml:space="preserve">Step 4: </t>
    </r>
    <r>
      <rPr>
        <sz val="10"/>
        <color theme="1"/>
        <rFont val="Times New Roman"/>
        <family val="1"/>
      </rPr>
      <t>Review the Notes sections. Hide unnecessary ones, review verbage of ones that apply for accuracy.</t>
    </r>
  </si>
  <si>
    <t>No Incentives</t>
  </si>
  <si>
    <t>This measure does not include the purchase of capital assets and is ineligible for incentives.</t>
  </si>
  <si>
    <t>&lt;&lt; Hide or review for accuracy (choose one of three options)</t>
  </si>
  <si>
    <t>The implementation cost associated with this measure is so small that it does not warrant the time and overhead associated with applying for incentives. Analysts believe this measure already has an attractive simple payback period.</t>
  </si>
  <si>
    <t>Be wary of using the third explanation here. Ask a more experienced analyst for help if you're unable to identify any incentives.</t>
  </si>
  <si>
    <t>Analysts were unable to identify any published incentives for this measure. This does not necessarily mean incentives are unavailable; custom incentives with utility providers can sometimes be arranged.</t>
  </si>
  <si>
    <t>REAP</t>
  </si>
  <si>
    <t>&lt;&lt; Hide or review for accuracy</t>
  </si>
  <si>
    <t xml:space="preserve">You may be eligible for a Rural Energy for America Program grant. These grants are available to agricultural producers who gain 50% or more of their gross income from agricultural operations and small businesses who are located in a rural area as defined by the SBA (Small Business Association). Eligible projects include but are not limited to energy efficiency improvements and renewable energy systems (wind, solar, biomass, geothermal, hydro power and hydrogen-based sources). These grants are awarded on a competitive basis and can be up to 25% of the proposed project's cost, and are limited to $500,000 for renewable energy systems and $250,000 for energy efficiency improvements while the loan guarantee may not exceed $25 million. The combined amount of a grant and loan guarantee may not exceed 75% of the project’s cost.  </t>
  </si>
  <si>
    <t>ETO</t>
  </si>
  <si>
    <t>Energy Trust cash incentives are available to help pay for implementation of energy saving measures deemed cost effective if customers are paying a public purpose charge. Incentives can be anticipated to equal the minimum of 50% of total project cost, $0.25 per kWh saved, or $1 per therm saved.</t>
  </si>
  <si>
    <t>ESI</t>
  </si>
  <si>
    <t>Bonneville Power Administration's Energy Smart Industrial reimbursement incentive is available to help pay for implementation of energy saving measures that are deemed cost effective and have a minimum 10-year life span. Incentives can be anticipated to equal minimum of 70% of total project cost or $0.25 per kWh saved.</t>
  </si>
  <si>
    <t>ITC</t>
  </si>
  <si>
    <r>
      <t>You may also be eligible for a Federal Business Investment Tax Credit.  These grants are available to industrial producers and the credit is equal to 27.4% (as of March 1</t>
    </r>
    <r>
      <rPr>
        <vertAlign val="superscript"/>
        <sz val="11"/>
        <color theme="1"/>
        <rFont val="Times New Roman"/>
        <family val="1"/>
      </rPr>
      <t>st</t>
    </r>
    <r>
      <rPr>
        <sz val="11"/>
        <color theme="1"/>
        <rFont val="Times New Roman"/>
        <family val="1"/>
      </rPr>
      <t>, 2013 the incentive was reduced from 30% to its current value) of expenditures for solar, fuel cells, small wind turbines, and 10% of expenditures for geothermal systems, microturbines and combined heat and power with no maximum credit.  The credits are for eligible systems placed in service on or before December 31, 2016.</t>
    </r>
  </si>
  <si>
    <t>Forklift Conversion Template style 2015</t>
  </si>
  <si>
    <t>Implementation Cost After Incentives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</si>
</sst>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Red]\-0.0%"/>
    <numFmt numFmtId="169" formatCode="#,##0.0"/>
    <numFmt numFmtId="170" formatCode="&quot;$&quot;#,##0.00"/>
    <numFmt numFmtId="171" formatCode="&quot;$&quot;#,##0.00000"/>
    <numFmt numFmtId="172" formatCode="#,##0.00000"/>
    <numFmt numFmtId="173" formatCode="#,##0.000"/>
  </numFmts>
  <fonts count="61" x14ac:knownFonts="1">
    <font>
      <sz val="10"/>
      <color theme="1"/>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6"/>
      <color theme="0"/>
      <name val="Times New Roman"/>
      <family val="1"/>
    </font>
    <font>
      <b/>
      <i/>
      <sz val="10"/>
      <color theme="5" tint="-0.499984740745262"/>
      <name val="Times New Roman"/>
      <family val="1"/>
    </font>
    <font>
      <b/>
      <i/>
      <sz val="10"/>
      <color theme="6" tint="-0.499984740745262"/>
      <name val="Times New Roman"/>
      <family val="1"/>
    </font>
    <font>
      <b/>
      <sz val="12"/>
      <color theme="3"/>
      <name val="Times New Roman"/>
      <family val="1"/>
    </font>
    <font>
      <b/>
      <i/>
      <sz val="11"/>
      <color theme="4"/>
      <name val="Times New Roman"/>
      <family val="1"/>
    </font>
    <font>
      <sz val="10"/>
      <name val="Times New Roman"/>
      <family val="1"/>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Times New Roman"/>
      <family val="1"/>
    </font>
    <font>
      <b/>
      <sz val="10"/>
      <name val="Times New Roman"/>
      <family val="1"/>
    </font>
    <font>
      <sz val="11"/>
      <color theme="1"/>
      <name val="Times New Roman"/>
      <family val="1"/>
    </font>
    <font>
      <sz val="10"/>
      <color theme="1"/>
      <name val="Times New Roman"/>
      <family val="1"/>
    </font>
    <font>
      <i/>
      <sz val="10"/>
      <color theme="1"/>
      <name val="Times New Roman"/>
      <family val="1"/>
    </font>
    <font>
      <sz val="11"/>
      <color indexed="8"/>
      <name val="Calibri"/>
      <family val="2"/>
    </font>
    <font>
      <b/>
      <sz val="10"/>
      <color theme="1"/>
      <name val="Times New Roman"/>
      <family val="1"/>
    </font>
    <font>
      <sz val="10"/>
      <color indexed="8"/>
      <name val="Calibri"/>
      <family val="2"/>
    </font>
    <font>
      <b/>
      <i/>
      <sz val="10"/>
      <color theme="1"/>
      <name val="Times New Roman"/>
      <family val="1"/>
    </font>
    <font>
      <i/>
      <sz val="10"/>
      <name val="Times New Roman"/>
      <family val="1"/>
    </font>
    <font>
      <b/>
      <sz val="9"/>
      <color theme="1"/>
      <name val="Times New Roman"/>
      <family val="1"/>
    </font>
    <font>
      <vertAlign val="subscript"/>
      <sz val="9"/>
      <color theme="1"/>
      <name val="Times New Roman"/>
      <family val="1"/>
    </font>
    <font>
      <b/>
      <sz val="11"/>
      <color rgb="FFFF0000"/>
      <name val="Times New Roman"/>
      <family val="1"/>
    </font>
    <font>
      <u/>
      <sz val="10"/>
      <color theme="11"/>
      <name val="Times New Roman"/>
      <family val="1"/>
    </font>
    <font>
      <u/>
      <sz val="10"/>
      <color theme="10"/>
      <name val="Times New Roman"/>
      <family val="1"/>
    </font>
    <font>
      <sz val="9"/>
      <color theme="1"/>
      <name val="Calibri"/>
      <family val="2"/>
    </font>
    <font>
      <i/>
      <sz val="8"/>
      <color theme="1" tint="0.249977111117893"/>
      <name val="Times New Roman"/>
      <family val="1"/>
    </font>
    <font>
      <sz val="10"/>
      <color theme="0"/>
      <name val="Calibri"/>
      <family val="2"/>
    </font>
    <font>
      <sz val="10"/>
      <color rgb="FFFF0000"/>
      <name val="Times New Roman"/>
      <family val="1"/>
    </font>
    <font>
      <sz val="12"/>
      <color rgb="FFFFFF00"/>
      <name val="Times New Roman"/>
      <family val="1"/>
    </font>
    <font>
      <sz val="10"/>
      <color rgb="FFFFFF00"/>
      <name val="Times New Roman"/>
      <family val="1"/>
    </font>
    <font>
      <vertAlign val="subscript"/>
      <sz val="10"/>
      <color theme="1"/>
      <name val="Times New Roman"/>
      <family val="1"/>
    </font>
    <font>
      <vertAlign val="subscript"/>
      <sz val="10"/>
      <name val="Times New Roman"/>
      <family val="1"/>
    </font>
    <font>
      <sz val="14"/>
      <color rgb="FFFFFF00"/>
      <name val="Times New Roman"/>
      <family val="1"/>
    </font>
    <font>
      <sz val="9"/>
      <name val="Times New Roman"/>
      <family val="1"/>
    </font>
    <font>
      <b/>
      <sz val="9"/>
      <name val="Times New Roman"/>
      <family val="1"/>
    </font>
    <font>
      <vertAlign val="subscript"/>
      <sz val="9"/>
      <name val="Times New Roman"/>
      <family val="1"/>
    </font>
    <font>
      <b/>
      <sz val="12"/>
      <color theme="1"/>
      <name val="Times New Roman"/>
      <family val="1"/>
    </font>
    <font>
      <b/>
      <sz val="16"/>
      <name val="Times New Roman"/>
      <family val="1"/>
    </font>
    <font>
      <sz val="14"/>
      <color theme="1"/>
      <name val="Times New Roman"/>
      <family val="1"/>
    </font>
    <font>
      <i/>
      <sz val="11"/>
      <color theme="1"/>
      <name val="Times New Roman"/>
      <family val="1"/>
    </font>
    <font>
      <b/>
      <sz val="14"/>
      <color theme="1"/>
      <name val="Times New Roman"/>
      <family val="1"/>
    </font>
    <font>
      <b/>
      <i/>
      <sz val="10"/>
      <color rgb="FFFF0000"/>
      <name val="Times New Roman"/>
      <family val="1"/>
    </font>
    <font>
      <sz val="14"/>
      <color rgb="FFFF0000"/>
      <name val="Times New Roman"/>
      <family val="1"/>
    </font>
    <font>
      <vertAlign val="superscript"/>
      <sz val="11"/>
      <color theme="1"/>
      <name val="Times New Roman"/>
      <family val="1"/>
    </font>
  </fonts>
  <fills count="40">
    <fill>
      <patternFill patternType="none"/>
    </fill>
    <fill>
      <patternFill patternType="gray125"/>
    </fill>
    <fill>
      <gradientFill degree="90">
        <stop position="0">
          <color rgb="FF585657"/>
        </stop>
        <stop position="1">
          <color rgb="FF231F2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thin">
        <color auto="1"/>
      </bottom>
      <diagonal/>
    </border>
    <border>
      <left/>
      <right/>
      <top style="thin">
        <color auto="1"/>
      </top>
      <bottom style="hair">
        <color auto="1"/>
      </bottom>
      <diagonal/>
    </border>
    <border>
      <left/>
      <right/>
      <top style="thin">
        <color indexed="64"/>
      </top>
      <bottom/>
      <diagonal/>
    </border>
    <border>
      <left/>
      <right/>
      <top style="hair">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auto="1"/>
      </top>
      <bottom style="thin">
        <color auto="1"/>
      </bottom>
      <diagonal/>
    </border>
    <border>
      <left/>
      <right/>
      <top style="thin">
        <color auto="1"/>
      </top>
      <bottom style="thin">
        <color auto="1"/>
      </bottom>
      <diagonal/>
    </border>
    <border>
      <left/>
      <right style="thin">
        <color indexed="64"/>
      </right>
      <top style="thin">
        <color auto="1"/>
      </top>
      <bottom style="hair">
        <color auto="1"/>
      </bottom>
      <diagonal/>
    </border>
  </borders>
  <cellStyleXfs count="15544">
    <xf numFmtId="3" fontId="0" fillId="0" borderId="0"/>
    <xf numFmtId="3" fontId="10" fillId="36" borderId="1">
      <alignment horizontal="right" vertical="center"/>
      <protection locked="0"/>
    </xf>
    <xf numFmtId="9" fontId="5" fillId="0" borderId="0" applyFont="0" applyFill="0" applyBorder="0" applyAlignment="0" applyProtection="0"/>
    <xf numFmtId="0" fontId="8" fillId="2" borderId="1">
      <alignment horizontal="left" vertical="center" indent="1"/>
    </xf>
    <xf numFmtId="0" fontId="11" fillId="0" borderId="2">
      <alignment vertical="center"/>
    </xf>
    <xf numFmtId="0" fontId="12" fillId="0" borderId="3">
      <alignment vertical="center"/>
    </xf>
    <xf numFmtId="0" fontId="13" fillId="0" borderId="0">
      <alignment horizontal="left" vertical="center" indent="1"/>
    </xf>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5"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3" fontId="9" fillId="0" borderId="0">
      <alignment horizontal="right" vertical="center"/>
    </xf>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5" fillId="33" borderId="0" applyNumberFormat="0" applyBorder="0" applyAlignment="0" applyProtection="0"/>
    <xf numFmtId="0" fontId="26" fillId="0" borderId="0">
      <alignment horizontal="left" vertical="center"/>
    </xf>
    <xf numFmtId="0" fontId="36" fillId="0" borderId="0">
      <alignment horizontal="right" vertical="center"/>
    </xf>
    <xf numFmtId="0" fontId="27" fillId="0" borderId="10">
      <alignment horizontal="left" vertical="center" indent="1"/>
    </xf>
    <xf numFmtId="0" fontId="29" fillId="0" borderId="0"/>
    <xf numFmtId="0" fontId="28" fillId="0" borderId="0">
      <alignment vertical="top" wrapText="1"/>
    </xf>
    <xf numFmtId="43" fontId="31" fillId="0" borderId="0" applyFont="0" applyFill="0" applyBorder="0" applyAlignment="0" applyProtection="0"/>
    <xf numFmtId="0" fontId="34" fillId="0" borderId="0" applyNumberFormat="0" applyFill="0" applyBorder="0" applyProtection="0"/>
    <xf numFmtId="3" fontId="35" fillId="0" borderId="10">
      <alignment horizontal="left" vertical="center" indent="1"/>
    </xf>
    <xf numFmtId="37" fontId="29" fillId="0" borderId="0" applyFont="0" applyFill="0" applyBorder="0" applyAlignment="0" applyProtection="0"/>
    <xf numFmtId="6" fontId="29"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4"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4" fillId="0" borderId="0" applyFont="0" applyFill="0" applyBorder="0" applyAlignment="0" applyProtection="0"/>
    <xf numFmtId="42" fontId="4" fillId="0" borderId="0" applyFont="0" applyFill="0" applyBorder="0" applyAlignment="0" applyProtection="0"/>
    <xf numFmtId="0" fontId="2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5" fillId="33" borderId="0" applyNumberFormat="0" applyBorder="0" applyAlignment="0" applyProtection="0"/>
    <xf numFmtId="0" fontId="26" fillId="0" borderId="0">
      <alignment horizontal="right" vertical="center"/>
    </xf>
    <xf numFmtId="166" fontId="3" fillId="0" borderId="0" applyFont="0" applyFill="0" applyBorder="0" applyAlignment="0" applyProtection="0"/>
    <xf numFmtId="167" fontId="3" fillId="0" borderId="0" applyFont="0" applyFill="0" applyBorder="0" applyAlignment="0" applyProtection="0"/>
    <xf numFmtId="0" fontId="20" fillId="7" borderId="4" applyNumberFormat="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18" fillId="6" borderId="4" applyNumberFormat="0" applyAlignment="0" applyProtection="0"/>
    <xf numFmtId="43" fontId="31" fillId="0" borderId="0" applyFont="0" applyFill="0" applyBorder="0" applyAlignment="0" applyProtection="0"/>
    <xf numFmtId="0" fontId="15" fillId="3" borderId="0" applyNumberFormat="0" applyBorder="0" applyAlignment="0" applyProtection="0"/>
    <xf numFmtId="42" fontId="2" fillId="0" borderId="0" applyFont="0" applyFill="0" applyBorder="0" applyAlignment="0" applyProtection="0"/>
    <xf numFmtId="37" fontId="29" fillId="0" borderId="0" applyFont="0" applyFill="0" applyBorder="0" applyAlignment="0" applyProtection="0"/>
    <xf numFmtId="6" fontId="29"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13" fillId="0" borderId="0">
      <alignment horizontal="right" vertical="center"/>
    </xf>
    <xf numFmtId="0" fontId="15" fillId="3" borderId="0" applyNumberFormat="0" applyBorder="0" applyAlignment="0" applyProtection="0"/>
    <xf numFmtId="0" fontId="14" fillId="0" borderId="0" applyNumberFormat="0" applyFill="0" applyBorder="0" applyAlignment="0" applyProtection="0"/>
    <xf numFmtId="0" fontId="18" fillId="6" borderId="4" applyNumberFormat="0" applyAlignment="0" applyProtection="0"/>
    <xf numFmtId="0" fontId="17" fillId="5" borderId="0" applyNumberFormat="0" applyBorder="0" applyAlignment="0" applyProtection="0"/>
    <xf numFmtId="0" fontId="16" fillId="4" borderId="0" applyNumberFormat="0" applyBorder="0" applyAlignment="0" applyProtection="0"/>
    <xf numFmtId="9" fontId="2" fillId="0" borderId="0" applyFont="0" applyFill="0" applyBorder="0" applyAlignment="0" applyProtection="0"/>
    <xf numFmtId="165" fontId="13" fillId="0" borderId="0">
      <alignment horizontal="right" vertical="center"/>
    </xf>
    <xf numFmtId="0" fontId="2" fillId="27"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1" fontId="2" fillId="0" borderId="0" applyFont="0" applyFill="0" applyBorder="0" applyAlignment="0" applyProtection="0"/>
    <xf numFmtId="0" fontId="2" fillId="32"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20" fillId="7" borderId="4" applyNumberFormat="0" applyAlignment="0" applyProtection="0"/>
    <xf numFmtId="0" fontId="25" fillId="14" borderId="0" applyNumberFormat="0" applyBorder="0" applyAlignment="0" applyProtection="0"/>
    <xf numFmtId="0" fontId="25" fillId="25"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19" fillId="7" borderId="5" applyNumberFormat="0" applyAlignment="0" applyProtection="0"/>
    <xf numFmtId="41" fontId="2" fillId="0" borderId="0" applyFont="0" applyFill="0" applyBorder="0" applyAlignment="0" applyProtection="0"/>
    <xf numFmtId="0" fontId="25" fillId="3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44"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2" fontId="2"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41" fontId="2" fillId="0" borderId="0" applyFont="0" applyFill="0" applyBorder="0" applyAlignment="0" applyProtection="0"/>
    <xf numFmtId="0" fontId="2" fillId="16"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 fillId="11"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2" borderId="0" applyNumberFormat="0" applyBorder="0" applyAlignment="0" applyProtection="0"/>
    <xf numFmtId="0" fontId="25" fillId="17"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 fillId="20"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1" fillId="0" borderId="6" applyNumberFormat="0" applyFill="0" applyAlignment="0" applyProtection="0"/>
    <xf numFmtId="0" fontId="25" fillId="21" borderId="0" applyNumberFormat="0" applyBorder="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9" fillId="7" borderId="5" applyNumberFormat="0" applyAlignment="0" applyProtection="0"/>
    <xf numFmtId="9" fontId="2" fillId="0" borderId="0" applyFont="0" applyFill="0" applyBorder="0" applyAlignment="0" applyProtection="0"/>
    <xf numFmtId="0" fontId="22" fillId="8" borderId="7" applyNumberFormat="0" applyAlignment="0" applyProtection="0"/>
    <xf numFmtId="0" fontId="25" fillId="22" borderId="0" applyNumberFormat="0" applyBorder="0" applyAlignment="0" applyProtection="0"/>
    <xf numFmtId="41" fontId="2" fillId="0" borderId="0" applyFont="0" applyFill="0" applyBorder="0" applyAlignment="0" applyProtection="0"/>
    <xf numFmtId="0" fontId="2" fillId="2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5" fillId="3" borderId="0" applyNumberFormat="0" applyBorder="0" applyAlignment="0" applyProtection="0"/>
    <xf numFmtId="0" fontId="2" fillId="24"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6" fillId="4" borderId="0" applyNumberFormat="0" applyBorder="0" applyAlignment="0" applyProtection="0"/>
    <xf numFmtId="0" fontId="25" fillId="26"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22" fillId="8" borderId="7" applyNumberFormat="0" applyAlignment="0" applyProtection="0"/>
    <xf numFmtId="0" fontId="2" fillId="9" borderId="8" applyNumberFormat="0" applyFont="0" applyAlignment="0" applyProtection="0"/>
    <xf numFmtId="0" fontId="2" fillId="27" borderId="0" applyNumberFormat="0" applyBorder="0" applyAlignment="0" applyProtection="0"/>
    <xf numFmtId="0" fontId="25" fillId="22" borderId="0" applyNumberFormat="0" applyBorder="0" applyAlignment="0" applyProtection="0"/>
    <xf numFmtId="0" fontId="25" fillId="29" borderId="0" applyNumberFormat="0" applyBorder="0" applyAlignment="0" applyProtection="0"/>
    <xf numFmtId="0" fontId="2" fillId="24"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6" fillId="0" borderId="9" applyNumberFormat="0" applyFill="0" applyAlignment="0" applyProtection="0"/>
    <xf numFmtId="0" fontId="2" fillId="19" borderId="0" applyNumberFormat="0" applyBorder="0" applyAlignment="0" applyProtection="0"/>
    <xf numFmtId="0" fontId="17" fillId="5" borderId="0" applyNumberFormat="0" applyBorder="0" applyAlignment="0" applyProtection="0"/>
    <xf numFmtId="0" fontId="2" fillId="20" borderId="0" applyNumberFormat="0" applyBorder="0" applyAlignment="0" applyProtection="0"/>
    <xf numFmtId="0" fontId="25" fillId="10" borderId="0" applyNumberFormat="0" applyBorder="0" applyAlignment="0" applyProtection="0"/>
    <xf numFmtId="0" fontId="18" fillId="6" borderId="4" applyNumberFormat="0" applyAlignment="0" applyProtection="0"/>
    <xf numFmtId="0" fontId="2" fillId="28" borderId="0" applyNumberFormat="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1" fillId="0" borderId="6" applyNumberFormat="0" applyFill="0" applyAlignment="0" applyProtection="0"/>
    <xf numFmtId="0" fontId="17" fillId="5" borderId="0" applyNumberFormat="0" applyBorder="0" applyAlignment="0" applyProtection="0"/>
    <xf numFmtId="0" fontId="18" fillId="6" borderId="4" applyNumberFormat="0" applyAlignment="0" applyProtection="0"/>
    <xf numFmtId="0" fontId="15" fillId="3"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0" fillId="7" borderId="4" applyNumberFormat="0" applyAlignment="0" applyProtection="0"/>
    <xf numFmtId="0" fontId="14" fillId="0" borderId="0" applyNumberForma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25" fillId="29"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8" borderId="0" applyNumberFormat="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5" fillId="17"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4" borderId="0" applyNumberFormat="0" applyBorder="0" applyAlignment="0" applyProtection="0"/>
    <xf numFmtId="0" fontId="2" fillId="16"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 fillId="15" borderId="0" applyNumberFormat="0" applyBorder="0" applyAlignment="0" applyProtection="0"/>
    <xf numFmtId="0" fontId="19" fillId="7" borderId="5" applyNumberFormat="0" applyAlignment="0" applyProtection="0"/>
    <xf numFmtId="9"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2"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24" borderId="0" applyNumberFormat="0" applyBorder="0" applyAlignment="0" applyProtection="0"/>
    <xf numFmtId="0" fontId="16" fillId="4" borderId="0" applyNumberFormat="0" applyBorder="0" applyAlignment="0" applyProtection="0"/>
    <xf numFmtId="0" fontId="2" fillId="16" borderId="0" applyNumberFormat="0" applyBorder="0" applyAlignment="0" applyProtection="0"/>
    <xf numFmtId="0" fontId="25" fillId="25" borderId="0" applyNumberFormat="0" applyBorder="0" applyAlignment="0" applyProtection="0"/>
    <xf numFmtId="0" fontId="25" fillId="17" borderId="0" applyNumberFormat="0" applyBorder="0" applyAlignment="0" applyProtection="0"/>
    <xf numFmtId="0" fontId="21" fillId="0" borderId="6" applyNumberFormat="0" applyFill="0" applyAlignment="0" applyProtection="0"/>
    <xf numFmtId="0" fontId="18" fillId="6" borderId="4" applyNumberFormat="0" applyAlignment="0" applyProtection="0"/>
    <xf numFmtId="0" fontId="17" fillId="5" borderId="0" applyNumberFormat="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15" fillId="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23" borderId="0" applyNumberFormat="0" applyBorder="0" applyAlignment="0" applyProtection="0"/>
    <xf numFmtId="0" fontId="25" fillId="30"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2"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21" borderId="0" applyNumberFormat="0" applyBorder="0" applyAlignment="0" applyProtection="0"/>
    <xf numFmtId="41" fontId="2" fillId="0" borderId="0" applyFont="0" applyFill="0" applyBorder="0" applyAlignment="0" applyProtection="0"/>
    <xf numFmtId="0" fontId="2" fillId="15"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 fillId="20"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25" fillId="14"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9"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8" borderId="0" applyNumberFormat="0" applyBorder="0" applyAlignment="0" applyProtection="0"/>
    <xf numFmtId="0" fontId="2" fillId="12"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33" borderId="0" applyNumberFormat="0" applyBorder="0" applyAlignment="0" applyProtection="0"/>
    <xf numFmtId="41" fontId="2" fillId="0" borderId="0" applyFont="0" applyFill="0" applyBorder="0" applyAlignment="0" applyProtection="0"/>
    <xf numFmtId="0" fontId="2" fillId="11"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 fillId="32"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5" fillId="10"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29" borderId="0" applyNumberFormat="0" applyBorder="0" applyAlignment="0" applyProtection="0"/>
    <xf numFmtId="0" fontId="2" fillId="31" borderId="0" applyNumberFormat="0" applyBorder="0" applyAlignment="0" applyProtection="0"/>
    <xf numFmtId="0" fontId="21" fillId="0" borderId="6" applyNumberFormat="0" applyFill="0" applyAlignment="0" applyProtection="0"/>
    <xf numFmtId="0" fontId="6" fillId="0" borderId="9"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5" fillId="30" borderId="0" applyNumberFormat="0" applyBorder="0" applyAlignment="0" applyProtection="0"/>
    <xf numFmtId="0" fontId="19" fillId="7" borderId="5" applyNumberFormat="0" applyAlignment="0" applyProtection="0"/>
    <xf numFmtId="0" fontId="22" fillId="8" borderId="7" applyNumberFormat="0" applyAlignment="0" applyProtection="0"/>
    <xf numFmtId="0" fontId="24" fillId="0" borderId="0" applyNumberFormat="0" applyFill="0" applyBorder="0" applyAlignment="0" applyProtection="0"/>
    <xf numFmtId="41" fontId="2" fillId="0" borderId="0" applyFont="0" applyFill="0" applyBorder="0" applyAlignment="0" applyProtection="0"/>
    <xf numFmtId="0" fontId="23"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28" borderId="0" applyNumberFormat="0" applyBorder="0" applyAlignment="0" applyProtection="0"/>
    <xf numFmtId="0" fontId="22" fillId="8" borderId="7"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27" borderId="0" applyNumberFormat="0" applyBorder="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6" borderId="0" applyNumberFormat="0" applyBorder="0" applyAlignment="0" applyProtection="0"/>
    <xf numFmtId="0" fontId="19" fillId="7" borderId="5"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7" fillId="5" borderId="0" applyNumberFormat="0" applyBorder="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9" fillId="7" borderId="5" applyNumberFormat="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3" fillId="0" borderId="0" applyNumberFormat="0" applyFill="0" applyBorder="0" applyAlignment="0" applyProtection="0"/>
    <xf numFmtId="41" fontId="2" fillId="0" borderId="0" applyFont="0" applyFill="0" applyBorder="0" applyAlignment="0" applyProtection="0"/>
    <xf numFmtId="0" fontId="20" fillId="7" borderId="4"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4" fillId="0" borderId="0" applyNumberFormat="0" applyFill="0" applyBorder="0" applyAlignment="0" applyProtection="0"/>
    <xf numFmtId="0" fontId="2" fillId="9" borderId="8" applyNumberFormat="0" applyFont="0" applyAlignment="0" applyProtection="0"/>
    <xf numFmtId="0" fontId="6" fillId="0" borderId="9" applyNumberFormat="0" applyFill="0" applyAlignment="0" applyProtection="0"/>
    <xf numFmtId="0" fontId="22" fillId="8" borderId="7" applyNumberFormat="0" applyAlignment="0" applyProtection="0"/>
    <xf numFmtId="0" fontId="18" fillId="6" borderId="4" applyNumberFormat="0" applyAlignment="0" applyProtection="0"/>
    <xf numFmtId="0" fontId="21" fillId="0" borderId="6" applyNumberFormat="0" applyFill="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0" fontId="25" fillId="14" borderId="0" applyNumberFormat="0" applyBorder="0" applyAlignment="0" applyProtection="0"/>
    <xf numFmtId="0" fontId="21" fillId="0" borderId="6" applyNumberFormat="0" applyFill="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16" fillId="4" borderId="0" applyNumberFormat="0" applyBorder="0" applyAlignment="0" applyProtection="0"/>
    <xf numFmtId="0" fontId="22" fillId="8" borderId="7" applyNumberFormat="0" applyAlignment="0" applyProtection="0"/>
    <xf numFmtId="9" fontId="2" fillId="0" borderId="0" applyFon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3"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40" fillId="0" borderId="0" applyNumberFormat="0" applyFill="0" applyBorder="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5" borderId="0" applyNumberFormat="0" applyBorder="0" applyAlignment="0" applyProtection="0"/>
    <xf numFmtId="42" fontId="2" fillId="0" borderId="0" applyFont="0" applyFill="0" applyBorder="0" applyAlignment="0" applyProtection="0"/>
    <xf numFmtId="41" fontId="2" fillId="0" borderId="0" applyFont="0" applyFill="0" applyBorder="0" applyAlignment="0" applyProtection="0"/>
    <xf numFmtId="0" fontId="24"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14" fillId="0" borderId="0" applyNumberFormat="0" applyFill="0" applyBorder="0" applyAlignment="0" applyProtection="0"/>
    <xf numFmtId="0" fontId="21" fillId="0" borderId="6" applyNumberFormat="0" applyFill="0" applyAlignment="0" applyProtection="0"/>
    <xf numFmtId="0" fontId="20" fillId="7" borderId="4" applyNumberFormat="0" applyAlignment="0" applyProtection="0"/>
    <xf numFmtId="42" fontId="2" fillId="0" borderId="0" applyFont="0" applyFill="0" applyBorder="0" applyAlignment="0" applyProtection="0"/>
    <xf numFmtId="37" fontId="29" fillId="0" borderId="0" applyFont="0" applyFill="0" applyBorder="0" applyAlignment="0" applyProtection="0"/>
    <xf numFmtId="6" fontId="29" fillId="0" borderId="0" applyFont="0" applyFill="0" applyBorder="0" applyAlignment="0" applyProtection="0"/>
    <xf numFmtId="0" fontId="2" fillId="9" borderId="8" applyNumberFormat="0" applyFont="0" applyAlignment="0" applyProtection="0"/>
    <xf numFmtId="0" fontId="15" fillId="3" borderId="0" applyNumberFormat="0" applyBorder="0" applyAlignment="0" applyProtection="0"/>
    <xf numFmtId="41" fontId="2" fillId="0" borderId="0" applyFont="0" applyFill="0" applyBorder="0" applyAlignment="0" applyProtection="0"/>
    <xf numFmtId="3" fontId="39"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6" fillId="4" borderId="0" applyNumberFormat="0" applyBorder="0" applyAlignment="0" applyProtection="0"/>
    <xf numFmtId="0" fontId="22" fillId="8" borderId="7" applyNumberFormat="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2" fillId="8" borderId="7"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6" fillId="0" borderId="9" applyNumberFormat="0" applyFill="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0" fontId="21" fillId="0" borderId="6" applyNumberFormat="0" applyFill="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40" fillId="0" borderId="0" applyNumberFormat="0" applyFill="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41" fontId="2" fillId="0" borderId="0" applyFont="0" applyFill="0" applyBorder="0" applyAlignment="0" applyProtection="0"/>
    <xf numFmtId="0" fontId="6" fillId="0" borderId="9" applyNumberFormat="0" applyFill="0" applyAlignment="0" applyProtection="0"/>
    <xf numFmtId="0" fontId="19" fillId="7" borderId="5" applyNumberFormat="0" applyAlignment="0" applyProtection="0"/>
    <xf numFmtId="0" fontId="24" fillId="0" borderId="0" applyNumberFormat="0" applyFill="0" applyBorder="0" applyAlignment="0" applyProtection="0"/>
    <xf numFmtId="0" fontId="17" fillId="5" borderId="0" applyNumberFormat="0" applyBorder="0" applyAlignment="0" applyProtection="0"/>
    <xf numFmtId="0" fontId="14" fillId="0" borderId="0" applyNumberFormat="0" applyFill="0" applyBorder="0" applyAlignment="0" applyProtection="0"/>
    <xf numFmtId="0" fontId="2" fillId="9" borderId="8" applyNumberFormat="0" applyFont="0" applyAlignment="0" applyProtection="0"/>
    <xf numFmtId="0" fontId="20" fillId="7" borderId="4" applyNumberFormat="0" applyAlignment="0" applyProtection="0"/>
    <xf numFmtId="0" fontId="19" fillId="7" borderId="5" applyNumberFormat="0" applyAlignment="0" applyProtection="0"/>
    <xf numFmtId="0" fontId="2" fillId="15" borderId="0" applyNumberFormat="0" applyBorder="0" applyAlignment="0" applyProtection="0"/>
    <xf numFmtId="0" fontId="23" fillId="0" borderId="0" applyNumberFormat="0" applyFill="0" applyBorder="0" applyAlignment="0" applyProtection="0"/>
    <xf numFmtId="3" fontId="39" fillId="0" borderId="0" applyNumberForma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6" borderId="0" applyNumberFormat="0" applyBorder="0" applyAlignment="0" applyProtection="0"/>
    <xf numFmtId="0" fontId="18" fillId="6" borderId="4" applyNumberFormat="0" applyAlignment="0" applyProtection="0"/>
    <xf numFmtId="0" fontId="16" fillId="4" borderId="0" applyNumberFormat="0" applyBorder="0" applyAlignment="0" applyProtection="0"/>
    <xf numFmtId="0" fontId="22" fillId="8" borderId="7" applyNumberFormat="0" applyAlignment="0" applyProtection="0"/>
    <xf numFmtId="9" fontId="2" fillId="0" borderId="0" applyFon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22" fillId="8" borderId="7" applyNumberFormat="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3"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40"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5" fillId="3" borderId="0" applyNumberFormat="0" applyBorder="0" applyAlignment="0" applyProtection="0"/>
    <xf numFmtId="42" fontId="2" fillId="0" borderId="0" applyFont="0" applyFill="0" applyBorder="0" applyAlignment="0" applyProtection="0"/>
    <xf numFmtId="0" fontId="21" fillId="0" borderId="6" applyNumberFormat="0" applyFill="0" applyAlignment="0" applyProtection="0"/>
    <xf numFmtId="37" fontId="29" fillId="0" borderId="0" applyFont="0" applyFill="0" applyBorder="0" applyAlignment="0" applyProtection="0"/>
    <xf numFmtId="6" fontId="29" fillId="0" borderId="0" applyFont="0" applyFill="0" applyBorder="0" applyAlignment="0" applyProtection="0"/>
    <xf numFmtId="0" fontId="24" fillId="0" borderId="0" applyNumberFormat="0" applyFill="0" applyBorder="0" applyAlignment="0" applyProtection="0"/>
    <xf numFmtId="3" fontId="39" fillId="0" borderId="0" applyNumberForma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9" borderId="8" applyNumberFormat="0" applyFont="0" applyAlignment="0" applyProtection="0"/>
    <xf numFmtId="0" fontId="16" fillId="4" borderId="0" applyNumberFormat="0" applyBorder="0" applyAlignment="0" applyProtection="0"/>
    <xf numFmtId="0" fontId="22" fillId="8" borderId="7"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3"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0" fontId="22" fillId="8" borderId="7"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40" fillId="0" borderId="0" applyNumberFormat="0" applyFill="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39"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6" fillId="4" borderId="0" applyNumberFormat="0" applyBorder="0" applyAlignment="0" applyProtection="0"/>
    <xf numFmtId="0" fontId="22" fillId="8" borderId="7"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6" fillId="0" borderId="9" applyNumberFormat="0" applyFill="0" applyAlignment="0" applyProtection="0"/>
    <xf numFmtId="41" fontId="2" fillId="0" borderId="0" applyFont="0" applyFill="0" applyBorder="0" applyAlignment="0" applyProtection="0"/>
    <xf numFmtId="0" fontId="22" fillId="8" borderId="7"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1" fontId="2" fillId="0" borderId="0" applyFon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9" fillId="7" borderId="5" applyNumberFormat="0" applyAlignment="0" applyProtection="0"/>
    <xf numFmtId="0" fontId="2" fillId="9" borderId="8" applyNumberFormat="0" applyFont="0" applyAlignment="0" applyProtection="0"/>
    <xf numFmtId="0" fontId="21" fillId="0" borderId="6" applyNumberFormat="0" applyFill="0" applyAlignment="0" applyProtection="0"/>
    <xf numFmtId="0" fontId="20" fillId="7" borderId="4" applyNumberFormat="0" applyAlignment="0" applyProtection="0"/>
    <xf numFmtId="0" fontId="23" fillId="0" borderId="0" applyNumberFormat="0" applyFill="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4"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0" fontId="25" fillId="13"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8" fillId="6" borderId="4" applyNumberFormat="0" applyAlignment="0" applyProtection="0"/>
    <xf numFmtId="0" fontId="17" fillId="5" borderId="0" applyNumberFormat="0" applyBorder="0" applyAlignment="0" applyProtection="0"/>
    <xf numFmtId="0" fontId="16" fillId="4"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7"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1" fontId="2" fillId="0" borderId="0" applyFont="0" applyFill="0" applyBorder="0" applyAlignment="0" applyProtection="0"/>
    <xf numFmtId="0" fontId="2" fillId="32"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20" fillId="7" borderId="4" applyNumberFormat="0" applyAlignment="0" applyProtection="0"/>
    <xf numFmtId="0" fontId="25" fillId="14" borderId="0" applyNumberFormat="0" applyBorder="0" applyAlignment="0" applyProtection="0"/>
    <xf numFmtId="0" fontId="25" fillId="25"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19" fillId="7" borderId="5" applyNumberFormat="0" applyAlignment="0" applyProtection="0"/>
    <xf numFmtId="41" fontId="2" fillId="0" borderId="0" applyFont="0" applyFill="0" applyBorder="0" applyAlignment="0" applyProtection="0"/>
    <xf numFmtId="0" fontId="25" fillId="3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44"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2" fontId="2"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41" fontId="2" fillId="0" borderId="0" applyFont="0" applyFill="0" applyBorder="0" applyAlignment="0" applyProtection="0"/>
    <xf numFmtId="0" fontId="2" fillId="16"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 fillId="11"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2" borderId="0" applyNumberFormat="0" applyBorder="0" applyAlignment="0" applyProtection="0"/>
    <xf numFmtId="0" fontId="25" fillId="17"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 fillId="20"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1" fillId="0" borderId="6" applyNumberFormat="0" applyFill="0" applyAlignment="0" applyProtection="0"/>
    <xf numFmtId="0" fontId="25" fillId="21" borderId="0" applyNumberFormat="0" applyBorder="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9" fillId="7" borderId="5" applyNumberFormat="0" applyAlignment="0" applyProtection="0"/>
    <xf numFmtId="9" fontId="2" fillId="0" borderId="0" applyFont="0" applyFill="0" applyBorder="0" applyAlignment="0" applyProtection="0"/>
    <xf numFmtId="0" fontId="22" fillId="8" borderId="7" applyNumberFormat="0" applyAlignment="0" applyProtection="0"/>
    <xf numFmtId="0" fontId="25" fillId="22" borderId="0" applyNumberFormat="0" applyBorder="0" applyAlignment="0" applyProtection="0"/>
    <xf numFmtId="41" fontId="2" fillId="0" borderId="0" applyFont="0" applyFill="0" applyBorder="0" applyAlignment="0" applyProtection="0"/>
    <xf numFmtId="0" fontId="2" fillId="2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5" fillId="3" borderId="0" applyNumberFormat="0" applyBorder="0" applyAlignment="0" applyProtection="0"/>
    <xf numFmtId="0" fontId="2" fillId="24"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6" fillId="4" borderId="0" applyNumberFormat="0" applyBorder="0" applyAlignment="0" applyProtection="0"/>
    <xf numFmtId="0" fontId="25" fillId="26"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22" fillId="8" borderId="7" applyNumberFormat="0" applyAlignment="0" applyProtection="0"/>
    <xf numFmtId="0" fontId="2" fillId="9" borderId="8" applyNumberFormat="0" applyFont="0" applyAlignment="0" applyProtection="0"/>
    <xf numFmtId="0" fontId="2" fillId="27" borderId="0" applyNumberFormat="0" applyBorder="0" applyAlignment="0" applyProtection="0"/>
    <xf numFmtId="0" fontId="25" fillId="22" borderId="0" applyNumberFormat="0" applyBorder="0" applyAlignment="0" applyProtection="0"/>
    <xf numFmtId="0" fontId="25" fillId="29" borderId="0" applyNumberFormat="0" applyBorder="0" applyAlignment="0" applyProtection="0"/>
    <xf numFmtId="0" fontId="2" fillId="24"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6" fillId="0" borderId="9" applyNumberFormat="0" applyFill="0" applyAlignment="0" applyProtection="0"/>
    <xf numFmtId="0" fontId="2" fillId="19" borderId="0" applyNumberFormat="0" applyBorder="0" applyAlignment="0" applyProtection="0"/>
    <xf numFmtId="0" fontId="17" fillId="5" borderId="0" applyNumberFormat="0" applyBorder="0" applyAlignment="0" applyProtection="0"/>
    <xf numFmtId="0" fontId="2" fillId="20" borderId="0" applyNumberFormat="0" applyBorder="0" applyAlignment="0" applyProtection="0"/>
    <xf numFmtId="0" fontId="25" fillId="10" borderId="0" applyNumberFormat="0" applyBorder="0" applyAlignment="0" applyProtection="0"/>
    <xf numFmtId="0" fontId="18" fillId="6" borderId="4" applyNumberFormat="0" applyAlignment="0" applyProtection="0"/>
    <xf numFmtId="0" fontId="2" fillId="28" borderId="0" applyNumberFormat="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1" fillId="0" borderId="6" applyNumberFormat="0" applyFill="0" applyAlignment="0" applyProtection="0"/>
    <xf numFmtId="0" fontId="17" fillId="5" borderId="0" applyNumberFormat="0" applyBorder="0" applyAlignment="0" applyProtection="0"/>
    <xf numFmtId="0" fontId="18" fillId="6" borderId="4" applyNumberFormat="0" applyAlignment="0" applyProtection="0"/>
    <xf numFmtId="0" fontId="15" fillId="3"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0" fillId="7" borderId="4" applyNumberFormat="0" applyAlignment="0" applyProtection="0"/>
    <xf numFmtId="0" fontId="14" fillId="0" borderId="0" applyNumberForma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25" fillId="29"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8" borderId="0" applyNumberFormat="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5" fillId="17"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4" borderId="0" applyNumberFormat="0" applyBorder="0" applyAlignment="0" applyProtection="0"/>
    <xf numFmtId="0" fontId="2" fillId="16"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 fillId="15" borderId="0" applyNumberFormat="0" applyBorder="0" applyAlignment="0" applyProtection="0"/>
    <xf numFmtId="0" fontId="19" fillId="7" borderId="5" applyNumberFormat="0" applyAlignment="0" applyProtection="0"/>
    <xf numFmtId="9"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2"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24" borderId="0" applyNumberFormat="0" applyBorder="0" applyAlignment="0" applyProtection="0"/>
    <xf numFmtId="0" fontId="16" fillId="4" borderId="0" applyNumberFormat="0" applyBorder="0" applyAlignment="0" applyProtection="0"/>
    <xf numFmtId="0" fontId="2" fillId="16" borderId="0" applyNumberFormat="0" applyBorder="0" applyAlignment="0" applyProtection="0"/>
    <xf numFmtId="0" fontId="25" fillId="25" borderId="0" applyNumberFormat="0" applyBorder="0" applyAlignment="0" applyProtection="0"/>
    <xf numFmtId="0" fontId="25" fillId="17" borderId="0" applyNumberFormat="0" applyBorder="0" applyAlignment="0" applyProtection="0"/>
    <xf numFmtId="0" fontId="21" fillId="0" borderId="6" applyNumberFormat="0" applyFill="0" applyAlignment="0" applyProtection="0"/>
    <xf numFmtId="0" fontId="18" fillId="6" borderId="4" applyNumberFormat="0" applyAlignment="0" applyProtection="0"/>
    <xf numFmtId="0" fontId="17" fillId="5" borderId="0" applyNumberFormat="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15" fillId="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23" borderId="0" applyNumberFormat="0" applyBorder="0" applyAlignment="0" applyProtection="0"/>
    <xf numFmtId="0" fontId="25" fillId="30"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2"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21" borderId="0" applyNumberFormat="0" applyBorder="0" applyAlignment="0" applyProtection="0"/>
    <xf numFmtId="41" fontId="2" fillId="0" borderId="0" applyFont="0" applyFill="0" applyBorder="0" applyAlignment="0" applyProtection="0"/>
    <xf numFmtId="0" fontId="2" fillId="15"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 fillId="20"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25" fillId="14"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9"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8" borderId="0" applyNumberFormat="0" applyBorder="0" applyAlignment="0" applyProtection="0"/>
    <xf numFmtId="0" fontId="2" fillId="12"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33" borderId="0" applyNumberFormat="0" applyBorder="0" applyAlignment="0" applyProtection="0"/>
    <xf numFmtId="41" fontId="2" fillId="0" borderId="0" applyFont="0" applyFill="0" applyBorder="0" applyAlignment="0" applyProtection="0"/>
    <xf numFmtId="0" fontId="2" fillId="11"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 fillId="32"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5" fillId="10"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29" borderId="0" applyNumberFormat="0" applyBorder="0" applyAlignment="0" applyProtection="0"/>
    <xf numFmtId="0" fontId="2" fillId="31" borderId="0" applyNumberFormat="0" applyBorder="0" applyAlignment="0" applyProtection="0"/>
    <xf numFmtId="0" fontId="21" fillId="0" borderId="6" applyNumberFormat="0" applyFill="0" applyAlignment="0" applyProtection="0"/>
    <xf numFmtId="0" fontId="6" fillId="0" borderId="9"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5" fillId="30" borderId="0" applyNumberFormat="0" applyBorder="0" applyAlignment="0" applyProtection="0"/>
    <xf numFmtId="0" fontId="19" fillId="7" borderId="5" applyNumberFormat="0" applyAlignment="0" applyProtection="0"/>
    <xf numFmtId="0" fontId="22" fillId="8" borderId="7" applyNumberFormat="0" applyAlignment="0" applyProtection="0"/>
    <xf numFmtId="0" fontId="24" fillId="0" borderId="0" applyNumberFormat="0" applyFill="0" applyBorder="0" applyAlignment="0" applyProtection="0"/>
    <xf numFmtId="41" fontId="2" fillId="0" borderId="0" applyFont="0" applyFill="0" applyBorder="0" applyAlignment="0" applyProtection="0"/>
    <xf numFmtId="0" fontId="23"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28" borderId="0" applyNumberFormat="0" applyBorder="0" applyAlignment="0" applyProtection="0"/>
    <xf numFmtId="0" fontId="22" fillId="8" borderId="7"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27" borderId="0" applyNumberFormat="0" applyBorder="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6" borderId="0" applyNumberFormat="0" applyBorder="0" applyAlignment="0" applyProtection="0"/>
    <xf numFmtId="0" fontId="19" fillId="7" borderId="5"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7" fillId="5" borderId="0" applyNumberFormat="0" applyBorder="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9" fillId="7" borderId="5" applyNumberFormat="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3" fillId="0" borderId="0" applyNumberFormat="0" applyFill="0" applyBorder="0" applyAlignment="0" applyProtection="0"/>
    <xf numFmtId="41" fontId="2" fillId="0" borderId="0" applyFont="0" applyFill="0" applyBorder="0" applyAlignment="0" applyProtection="0"/>
    <xf numFmtId="0" fontId="20" fillId="7" borderId="4"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4" fillId="0" borderId="0" applyNumberFormat="0" applyFill="0" applyBorder="0" applyAlignment="0" applyProtection="0"/>
    <xf numFmtId="0" fontId="2" fillId="9" borderId="8" applyNumberFormat="0" applyFont="0" applyAlignment="0" applyProtection="0"/>
    <xf numFmtId="0" fontId="6" fillId="0" borderId="9" applyNumberFormat="0" applyFill="0" applyAlignment="0" applyProtection="0"/>
    <xf numFmtId="0" fontId="22" fillId="8" borderId="7" applyNumberFormat="0" applyAlignment="0" applyProtection="0"/>
    <xf numFmtId="0" fontId="18" fillId="6" borderId="4" applyNumberFormat="0" applyAlignment="0" applyProtection="0"/>
    <xf numFmtId="0" fontId="21" fillId="0" borderId="6" applyNumberFormat="0" applyFill="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0" fontId="25" fillId="14" borderId="0" applyNumberFormat="0" applyBorder="0" applyAlignment="0" applyProtection="0"/>
    <xf numFmtId="0" fontId="21" fillId="0" borderId="6" applyNumberFormat="0" applyFill="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16" fillId="4" borderId="0" applyNumberFormat="0" applyBorder="0" applyAlignment="0" applyProtection="0"/>
    <xf numFmtId="0" fontId="22" fillId="8" borderId="7" applyNumberFormat="0" applyAlignment="0" applyProtection="0"/>
    <xf numFmtId="9" fontId="2" fillId="0" borderId="0" applyFon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3"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40" fillId="0" borderId="0" applyNumberFormat="0" applyFill="0" applyBorder="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5" borderId="0" applyNumberFormat="0" applyBorder="0" applyAlignment="0" applyProtection="0"/>
    <xf numFmtId="42" fontId="2" fillId="0" borderId="0" applyFont="0" applyFill="0" applyBorder="0" applyAlignment="0" applyProtection="0"/>
    <xf numFmtId="41" fontId="2" fillId="0" borderId="0" applyFont="0" applyFill="0" applyBorder="0" applyAlignment="0" applyProtection="0"/>
    <xf numFmtId="0" fontId="24"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14" fillId="0" borderId="0" applyNumberFormat="0" applyFill="0" applyBorder="0" applyAlignment="0" applyProtection="0"/>
    <xf numFmtId="0" fontId="21" fillId="0" borderId="6" applyNumberFormat="0" applyFill="0" applyAlignment="0" applyProtection="0"/>
    <xf numFmtId="0" fontId="20" fillId="7" borderId="4" applyNumberFormat="0" applyAlignment="0" applyProtection="0"/>
    <xf numFmtId="42" fontId="2" fillId="0" borderId="0" applyFont="0" applyFill="0" applyBorder="0" applyAlignment="0" applyProtection="0"/>
    <xf numFmtId="37" fontId="29" fillId="0" borderId="0" applyFont="0" applyFill="0" applyBorder="0" applyAlignment="0" applyProtection="0"/>
    <xf numFmtId="6" fontId="29" fillId="0" borderId="0" applyFont="0" applyFill="0" applyBorder="0" applyAlignment="0" applyProtection="0"/>
    <xf numFmtId="0" fontId="2" fillId="9" borderId="8" applyNumberFormat="0" applyFont="0" applyAlignment="0" applyProtection="0"/>
    <xf numFmtId="0" fontId="15" fillId="3" borderId="0" applyNumberFormat="0" applyBorder="0" applyAlignment="0" applyProtection="0"/>
    <xf numFmtId="41" fontId="2" fillId="0" borderId="0" applyFont="0" applyFill="0" applyBorder="0" applyAlignment="0" applyProtection="0"/>
    <xf numFmtId="3" fontId="39"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6" fillId="4" borderId="0" applyNumberFormat="0" applyBorder="0" applyAlignment="0" applyProtection="0"/>
    <xf numFmtId="0" fontId="22" fillId="8" borderId="7" applyNumberFormat="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2" fillId="8" borderId="7"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6" fillId="0" borderId="9" applyNumberFormat="0" applyFill="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0" fontId="21" fillId="0" borderId="6" applyNumberFormat="0" applyFill="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40" fillId="0" borderId="0" applyNumberFormat="0" applyFill="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41" fontId="2" fillId="0" borderId="0" applyFont="0" applyFill="0" applyBorder="0" applyAlignment="0" applyProtection="0"/>
    <xf numFmtId="0" fontId="6" fillId="0" borderId="9" applyNumberFormat="0" applyFill="0" applyAlignment="0" applyProtection="0"/>
    <xf numFmtId="0" fontId="19" fillId="7" borderId="5" applyNumberFormat="0" applyAlignment="0" applyProtection="0"/>
    <xf numFmtId="0" fontId="24" fillId="0" borderId="0" applyNumberFormat="0" applyFill="0" applyBorder="0" applyAlignment="0" applyProtection="0"/>
    <xf numFmtId="0" fontId="17" fillId="5" borderId="0" applyNumberFormat="0" applyBorder="0" applyAlignment="0" applyProtection="0"/>
    <xf numFmtId="0" fontId="14" fillId="0" borderId="0" applyNumberFormat="0" applyFill="0" applyBorder="0" applyAlignment="0" applyProtection="0"/>
    <xf numFmtId="0" fontId="2" fillId="9" borderId="8" applyNumberFormat="0" applyFont="0" applyAlignment="0" applyProtection="0"/>
    <xf numFmtId="0" fontId="20" fillId="7" borderId="4" applyNumberFormat="0" applyAlignment="0" applyProtection="0"/>
    <xf numFmtId="0" fontId="19" fillId="7" borderId="5" applyNumberFormat="0" applyAlignment="0" applyProtection="0"/>
    <xf numFmtId="0" fontId="2" fillId="15" borderId="0" applyNumberFormat="0" applyBorder="0" applyAlignment="0" applyProtection="0"/>
    <xf numFmtId="0" fontId="23" fillId="0" borderId="0" applyNumberFormat="0" applyFill="0" applyBorder="0" applyAlignment="0" applyProtection="0"/>
    <xf numFmtId="3" fontId="39" fillId="0" borderId="0" applyNumberForma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6" borderId="0" applyNumberFormat="0" applyBorder="0" applyAlignment="0" applyProtection="0"/>
    <xf numFmtId="0" fontId="18" fillId="6" borderId="4" applyNumberFormat="0" applyAlignment="0" applyProtection="0"/>
    <xf numFmtId="0" fontId="16" fillId="4" borderId="0" applyNumberFormat="0" applyBorder="0" applyAlignment="0" applyProtection="0"/>
    <xf numFmtId="0" fontId="22" fillId="8" borderId="7" applyNumberFormat="0" applyAlignment="0" applyProtection="0"/>
    <xf numFmtId="9" fontId="2" fillId="0" borderId="0" applyFon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22" fillId="8" borderId="7" applyNumberFormat="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3"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40"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5" fillId="3" borderId="0" applyNumberFormat="0" applyBorder="0" applyAlignment="0" applyProtection="0"/>
    <xf numFmtId="42" fontId="2" fillId="0" borderId="0" applyFont="0" applyFill="0" applyBorder="0" applyAlignment="0" applyProtection="0"/>
    <xf numFmtId="0" fontId="21" fillId="0" borderId="6" applyNumberFormat="0" applyFill="0" applyAlignment="0" applyProtection="0"/>
    <xf numFmtId="37" fontId="29" fillId="0" borderId="0" applyFont="0" applyFill="0" applyBorder="0" applyAlignment="0" applyProtection="0"/>
    <xf numFmtId="6" fontId="29" fillId="0" borderId="0" applyFont="0" applyFill="0" applyBorder="0" applyAlignment="0" applyProtection="0"/>
    <xf numFmtId="0" fontId="24" fillId="0" borderId="0" applyNumberFormat="0" applyFill="0" applyBorder="0" applyAlignment="0" applyProtection="0"/>
    <xf numFmtId="3" fontId="39" fillId="0" borderId="0" applyNumberForma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9" borderId="8" applyNumberFormat="0" applyFont="0" applyAlignment="0" applyProtection="0"/>
    <xf numFmtId="0" fontId="16" fillId="4" borderId="0" applyNumberFormat="0" applyBorder="0" applyAlignment="0" applyProtection="0"/>
    <xf numFmtId="0" fontId="22" fillId="8" borderId="7"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3"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0" fontId="22" fillId="8" borderId="7"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40" fillId="0" borderId="0" applyNumberFormat="0" applyFill="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39"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6" fillId="4" borderId="0" applyNumberFormat="0" applyBorder="0" applyAlignment="0" applyProtection="0"/>
    <xf numFmtId="0" fontId="22" fillId="8" borderId="7"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41" fontId="2" fillId="0" borderId="0" applyFont="0" applyFill="0" applyBorder="0" applyAlignment="0" applyProtection="0"/>
    <xf numFmtId="6" fontId="29" fillId="0" borderId="0" applyFont="0" applyFill="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2"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6" fillId="0" borderId="9" applyNumberFormat="0" applyFill="0" applyAlignment="0" applyProtection="0"/>
    <xf numFmtId="0" fontId="15" fillId="3" borderId="0" applyNumberFormat="0" applyBorder="0" applyAlignment="0" applyProtection="0"/>
    <xf numFmtId="0" fontId="14" fillId="0" borderId="0" applyNumberFormat="0" applyFill="0" applyBorder="0" applyAlignment="0" applyProtection="0"/>
    <xf numFmtId="0" fontId="18" fillId="6" borderId="4" applyNumberFormat="0" applyAlignment="0" applyProtection="0"/>
    <xf numFmtId="0" fontId="17" fillId="5" borderId="0" applyNumberFormat="0" applyBorder="0" applyAlignment="0" applyProtection="0"/>
    <xf numFmtId="0" fontId="16" fillId="4" borderId="0" applyNumberFormat="0" applyBorder="0" applyAlignment="0" applyProtection="0"/>
    <xf numFmtId="9" fontId="2" fillId="0" borderId="0" applyFont="0" applyFill="0" applyBorder="0" applyAlignment="0" applyProtection="0"/>
    <xf numFmtId="0" fontId="2" fillId="27"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1" fontId="2" fillId="0" borderId="0" applyFont="0" applyFill="0" applyBorder="0" applyAlignment="0" applyProtection="0"/>
    <xf numFmtId="0" fontId="2" fillId="32"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20" fillId="7" borderId="4" applyNumberFormat="0" applyAlignment="0" applyProtection="0"/>
    <xf numFmtId="0" fontId="25" fillId="14" borderId="0" applyNumberFormat="0" applyBorder="0" applyAlignment="0" applyProtection="0"/>
    <xf numFmtId="0" fontId="25" fillId="25"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19" fillId="7" borderId="5" applyNumberFormat="0" applyAlignment="0" applyProtection="0"/>
    <xf numFmtId="41" fontId="2" fillId="0" borderId="0" applyFont="0" applyFill="0" applyBorder="0" applyAlignment="0" applyProtection="0"/>
    <xf numFmtId="0" fontId="25" fillId="3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44"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2" fontId="2"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41" fontId="2" fillId="0" borderId="0" applyFont="0" applyFill="0" applyBorder="0" applyAlignment="0" applyProtection="0"/>
    <xf numFmtId="0" fontId="2" fillId="16"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 fillId="11"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2" borderId="0" applyNumberFormat="0" applyBorder="0" applyAlignment="0" applyProtection="0"/>
    <xf numFmtId="0" fontId="25" fillId="17"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 fillId="20"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1" fillId="0" borderId="6" applyNumberFormat="0" applyFill="0" applyAlignment="0" applyProtection="0"/>
    <xf numFmtId="0" fontId="25" fillId="21" borderId="0" applyNumberFormat="0" applyBorder="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9" fillId="7" borderId="5" applyNumberFormat="0" applyAlignment="0" applyProtection="0"/>
    <xf numFmtId="9" fontId="2" fillId="0" borderId="0" applyFont="0" applyFill="0" applyBorder="0" applyAlignment="0" applyProtection="0"/>
    <xf numFmtId="0" fontId="22" fillId="8" borderId="7" applyNumberFormat="0" applyAlignment="0" applyProtection="0"/>
    <xf numFmtId="0" fontId="25" fillId="22" borderId="0" applyNumberFormat="0" applyBorder="0" applyAlignment="0" applyProtection="0"/>
    <xf numFmtId="41" fontId="2" fillId="0" borderId="0" applyFont="0" applyFill="0" applyBorder="0" applyAlignment="0" applyProtection="0"/>
    <xf numFmtId="0" fontId="2" fillId="2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5" fillId="3" borderId="0" applyNumberFormat="0" applyBorder="0" applyAlignment="0" applyProtection="0"/>
    <xf numFmtId="0" fontId="2" fillId="24"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6" fillId="4" borderId="0" applyNumberFormat="0" applyBorder="0" applyAlignment="0" applyProtection="0"/>
    <xf numFmtId="0" fontId="25" fillId="26"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22" fillId="8" borderId="7" applyNumberFormat="0" applyAlignment="0" applyProtection="0"/>
    <xf numFmtId="0" fontId="2" fillId="9" borderId="8" applyNumberFormat="0" applyFont="0" applyAlignment="0" applyProtection="0"/>
    <xf numFmtId="0" fontId="2" fillId="27" borderId="0" applyNumberFormat="0" applyBorder="0" applyAlignment="0" applyProtection="0"/>
    <xf numFmtId="0" fontId="25" fillId="22" borderId="0" applyNumberFormat="0" applyBorder="0" applyAlignment="0" applyProtection="0"/>
    <xf numFmtId="0" fontId="25" fillId="29" borderId="0" applyNumberFormat="0" applyBorder="0" applyAlignment="0" applyProtection="0"/>
    <xf numFmtId="0" fontId="2" fillId="24"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6" fillId="0" borderId="9" applyNumberFormat="0" applyFill="0" applyAlignment="0" applyProtection="0"/>
    <xf numFmtId="0" fontId="2" fillId="19" borderId="0" applyNumberFormat="0" applyBorder="0" applyAlignment="0" applyProtection="0"/>
    <xf numFmtId="0" fontId="17" fillId="5" borderId="0" applyNumberFormat="0" applyBorder="0" applyAlignment="0" applyProtection="0"/>
    <xf numFmtId="0" fontId="2" fillId="20" borderId="0" applyNumberFormat="0" applyBorder="0" applyAlignment="0" applyProtection="0"/>
    <xf numFmtId="0" fontId="25" fillId="10" borderId="0" applyNumberFormat="0" applyBorder="0" applyAlignment="0" applyProtection="0"/>
    <xf numFmtId="0" fontId="18" fillId="6" borderId="4" applyNumberFormat="0" applyAlignment="0" applyProtection="0"/>
    <xf numFmtId="0" fontId="2" fillId="28" borderId="0" applyNumberFormat="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1" fillId="0" borderId="6" applyNumberFormat="0" applyFill="0" applyAlignment="0" applyProtection="0"/>
    <xf numFmtId="0" fontId="17" fillId="5" borderId="0" applyNumberFormat="0" applyBorder="0" applyAlignment="0" applyProtection="0"/>
    <xf numFmtId="0" fontId="18" fillId="6" borderId="4" applyNumberFormat="0" applyAlignment="0" applyProtection="0"/>
    <xf numFmtId="0" fontId="15" fillId="3"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0" fillId="7" borderId="4" applyNumberFormat="0" applyAlignment="0" applyProtection="0"/>
    <xf numFmtId="0" fontId="14" fillId="0" borderId="0" applyNumberForma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25" fillId="29"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8" borderId="0" applyNumberFormat="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5" fillId="17"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4" borderId="0" applyNumberFormat="0" applyBorder="0" applyAlignment="0" applyProtection="0"/>
    <xf numFmtId="0" fontId="2" fillId="16"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 fillId="15" borderId="0" applyNumberFormat="0" applyBorder="0" applyAlignment="0" applyProtection="0"/>
    <xf numFmtId="0" fontId="19" fillId="7" borderId="5" applyNumberFormat="0" applyAlignment="0" applyProtection="0"/>
    <xf numFmtId="9"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2"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24" borderId="0" applyNumberFormat="0" applyBorder="0" applyAlignment="0" applyProtection="0"/>
    <xf numFmtId="0" fontId="16" fillId="4" borderId="0" applyNumberFormat="0" applyBorder="0" applyAlignment="0" applyProtection="0"/>
    <xf numFmtId="0" fontId="2" fillId="16" borderId="0" applyNumberFormat="0" applyBorder="0" applyAlignment="0" applyProtection="0"/>
    <xf numFmtId="0" fontId="25" fillId="25" borderId="0" applyNumberFormat="0" applyBorder="0" applyAlignment="0" applyProtection="0"/>
    <xf numFmtId="0" fontId="25" fillId="17" borderId="0" applyNumberFormat="0" applyBorder="0" applyAlignment="0" applyProtection="0"/>
    <xf numFmtId="0" fontId="21" fillId="0" borderId="6" applyNumberFormat="0" applyFill="0" applyAlignment="0" applyProtection="0"/>
    <xf numFmtId="0" fontId="18" fillId="6" borderId="4" applyNumberFormat="0" applyAlignment="0" applyProtection="0"/>
    <xf numFmtId="0" fontId="17" fillId="5" borderId="0" applyNumberFormat="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15" fillId="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23" borderId="0" applyNumberFormat="0" applyBorder="0" applyAlignment="0" applyProtection="0"/>
    <xf numFmtId="0" fontId="25" fillId="30"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2"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21" borderId="0" applyNumberFormat="0" applyBorder="0" applyAlignment="0" applyProtection="0"/>
    <xf numFmtId="41" fontId="2" fillId="0" borderId="0" applyFont="0" applyFill="0" applyBorder="0" applyAlignment="0" applyProtection="0"/>
    <xf numFmtId="0" fontId="2" fillId="15"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 fillId="20"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25" fillId="14"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9"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8" borderId="0" applyNumberFormat="0" applyBorder="0" applyAlignment="0" applyProtection="0"/>
    <xf numFmtId="0" fontId="2" fillId="12"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33" borderId="0" applyNumberFormat="0" applyBorder="0" applyAlignment="0" applyProtection="0"/>
    <xf numFmtId="41" fontId="2" fillId="0" borderId="0" applyFont="0" applyFill="0" applyBorder="0" applyAlignment="0" applyProtection="0"/>
    <xf numFmtId="0" fontId="2" fillId="11"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 fillId="32"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5" fillId="10"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29" borderId="0" applyNumberFormat="0" applyBorder="0" applyAlignment="0" applyProtection="0"/>
    <xf numFmtId="0" fontId="2" fillId="31" borderId="0" applyNumberFormat="0" applyBorder="0" applyAlignment="0" applyProtection="0"/>
    <xf numFmtId="0" fontId="21" fillId="0" borderId="6" applyNumberFormat="0" applyFill="0" applyAlignment="0" applyProtection="0"/>
    <xf numFmtId="0" fontId="6" fillId="0" borderId="9"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5" fillId="30" borderId="0" applyNumberFormat="0" applyBorder="0" applyAlignment="0" applyProtection="0"/>
    <xf numFmtId="0" fontId="19" fillId="7" borderId="5" applyNumberFormat="0" applyAlignment="0" applyProtection="0"/>
    <xf numFmtId="0" fontId="22" fillId="8" borderId="7" applyNumberFormat="0" applyAlignment="0" applyProtection="0"/>
    <xf numFmtId="0" fontId="24" fillId="0" borderId="0" applyNumberFormat="0" applyFill="0" applyBorder="0" applyAlignment="0" applyProtection="0"/>
    <xf numFmtId="41" fontId="2" fillId="0" borderId="0" applyFont="0" applyFill="0" applyBorder="0" applyAlignment="0" applyProtection="0"/>
    <xf numFmtId="0" fontId="23"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28" borderId="0" applyNumberFormat="0" applyBorder="0" applyAlignment="0" applyProtection="0"/>
    <xf numFmtId="0" fontId="22" fillId="8" borderId="7"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27" borderId="0" applyNumberFormat="0" applyBorder="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6" borderId="0" applyNumberFormat="0" applyBorder="0" applyAlignment="0" applyProtection="0"/>
    <xf numFmtId="0" fontId="19" fillId="7" borderId="5"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7" fillId="5" borderId="0" applyNumberFormat="0" applyBorder="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9" fillId="7" borderId="5" applyNumberFormat="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3" fillId="0" borderId="0" applyNumberFormat="0" applyFill="0" applyBorder="0" applyAlignment="0" applyProtection="0"/>
    <xf numFmtId="41" fontId="2" fillId="0" borderId="0" applyFont="0" applyFill="0" applyBorder="0" applyAlignment="0" applyProtection="0"/>
    <xf numFmtId="0" fontId="20" fillId="7" borderId="4"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4" fillId="0" borderId="0" applyNumberFormat="0" applyFill="0" applyBorder="0" applyAlignment="0" applyProtection="0"/>
    <xf numFmtId="0" fontId="2" fillId="9" borderId="8" applyNumberFormat="0" applyFont="0" applyAlignment="0" applyProtection="0"/>
    <xf numFmtId="0" fontId="6" fillId="0" borderId="9" applyNumberFormat="0" applyFill="0" applyAlignment="0" applyProtection="0"/>
    <xf numFmtId="0" fontId="22" fillId="8" borderId="7" applyNumberFormat="0" applyAlignment="0" applyProtection="0"/>
    <xf numFmtId="0" fontId="18" fillId="6" borderId="4" applyNumberFormat="0" applyAlignment="0" applyProtection="0"/>
    <xf numFmtId="0" fontId="21" fillId="0" borderId="6" applyNumberFormat="0" applyFill="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21" fillId="0" borderId="6" applyNumberFormat="0" applyFill="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16" fillId="4" borderId="0" applyNumberFormat="0" applyBorder="0" applyAlignment="0" applyProtection="0"/>
    <xf numFmtId="0" fontId="22" fillId="8" borderId="7" applyNumberFormat="0" applyAlignment="0" applyProtection="0"/>
    <xf numFmtId="9" fontId="2" fillId="0" borderId="0" applyFon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0" fontId="2" fillId="9" borderId="8" applyNumberFormat="0" applyFont="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3"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2" fillId="8" borderId="7" applyNumberFormat="0" applyAlignment="0" applyProtection="0"/>
    <xf numFmtId="3" fontId="40" fillId="0" borderId="0" applyNumberFormat="0" applyFill="0" applyBorder="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5" borderId="0" applyNumberFormat="0" applyBorder="0" applyAlignment="0" applyProtection="0"/>
    <xf numFmtId="42" fontId="2" fillId="0" borderId="0" applyFont="0" applyFill="0" applyBorder="0" applyAlignment="0" applyProtection="0"/>
    <xf numFmtId="41" fontId="2" fillId="0" borderId="0" applyFont="0" applyFill="0" applyBorder="0" applyAlignment="0" applyProtection="0"/>
    <xf numFmtId="0" fontId="24"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14" fillId="0" borderId="0" applyNumberFormat="0" applyFill="0" applyBorder="0" applyAlignment="0" applyProtection="0"/>
    <xf numFmtId="0" fontId="21" fillId="0" borderId="6" applyNumberFormat="0" applyFill="0" applyAlignment="0" applyProtection="0"/>
    <xf numFmtId="0" fontId="20" fillId="7" borderId="4" applyNumberFormat="0" applyAlignment="0" applyProtection="0"/>
    <xf numFmtId="42" fontId="2" fillId="0" borderId="0" applyFont="0" applyFill="0" applyBorder="0" applyAlignment="0" applyProtection="0"/>
    <xf numFmtId="6" fontId="29" fillId="0" borderId="0" applyFont="0" applyFill="0" applyBorder="0" applyAlignment="0" applyProtection="0"/>
    <xf numFmtId="0" fontId="2" fillId="9" borderId="8" applyNumberFormat="0" applyFont="0" applyAlignment="0" applyProtection="0"/>
    <xf numFmtId="0" fontId="15" fillId="3" borderId="0" applyNumberFormat="0" applyBorder="0" applyAlignment="0" applyProtection="0"/>
    <xf numFmtId="41" fontId="2" fillId="0" borderId="0" applyFont="0" applyFill="0" applyBorder="0" applyAlignment="0" applyProtection="0"/>
    <xf numFmtId="3" fontId="39"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6" fillId="4" borderId="0" applyNumberFormat="0" applyBorder="0" applyAlignment="0" applyProtection="0"/>
    <xf numFmtId="0" fontId="22" fillId="8" borderId="7" applyNumberFormat="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2" fillId="8" borderId="7"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0" fontId="21" fillId="0" borderId="6" applyNumberFormat="0" applyFill="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6" fillId="0" borderId="9" applyNumberFormat="0" applyFill="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0" fontId="21" fillId="0" borderId="6" applyNumberFormat="0" applyFill="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0" fillId="7" borderId="4" applyNumberFormat="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3" fontId="40" fillId="0" borderId="0" applyNumberFormat="0" applyFill="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41" fontId="2" fillId="0" borderId="0" applyFont="0" applyFill="0" applyBorder="0" applyAlignment="0" applyProtection="0"/>
    <xf numFmtId="0" fontId="6" fillId="0" borderId="9" applyNumberFormat="0" applyFill="0" applyAlignment="0" applyProtection="0"/>
    <xf numFmtId="0" fontId="19" fillId="7" borderId="5" applyNumberFormat="0" applyAlignment="0" applyProtection="0"/>
    <xf numFmtId="0" fontId="24" fillId="0" borderId="0" applyNumberFormat="0" applyFill="0" applyBorder="0" applyAlignment="0" applyProtection="0"/>
    <xf numFmtId="0" fontId="17" fillId="5" borderId="0" applyNumberFormat="0" applyBorder="0" applyAlignment="0" applyProtection="0"/>
    <xf numFmtId="0" fontId="14" fillId="0" borderId="0" applyNumberFormat="0" applyFill="0" applyBorder="0" applyAlignment="0" applyProtection="0"/>
    <xf numFmtId="0" fontId="2" fillId="9" borderId="8" applyNumberFormat="0" applyFont="0" applyAlignment="0" applyProtection="0"/>
    <xf numFmtId="0" fontId="20" fillId="7" borderId="4" applyNumberFormat="0" applyAlignment="0" applyProtection="0"/>
    <xf numFmtId="0" fontId="19" fillId="7" borderId="5" applyNumberFormat="0" applyAlignment="0" applyProtection="0"/>
    <xf numFmtId="0" fontId="2" fillId="15" borderId="0" applyNumberFormat="0" applyBorder="0" applyAlignment="0" applyProtection="0"/>
    <xf numFmtId="0" fontId="23" fillId="0" borderId="0" applyNumberFormat="0" applyFill="0" applyBorder="0" applyAlignment="0" applyProtection="0"/>
    <xf numFmtId="3" fontId="39" fillId="0" borderId="0" applyNumberForma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6" borderId="0" applyNumberFormat="0" applyBorder="0" applyAlignment="0" applyProtection="0"/>
    <xf numFmtId="0" fontId="18" fillId="6" borderId="4" applyNumberFormat="0" applyAlignment="0" applyProtection="0"/>
    <xf numFmtId="0" fontId="16" fillId="4" borderId="0" applyNumberFormat="0" applyBorder="0" applyAlignment="0" applyProtection="0"/>
    <xf numFmtId="0" fontId="22" fillId="8" borderId="7" applyNumberFormat="0" applyAlignment="0" applyProtection="0"/>
    <xf numFmtId="9" fontId="2" fillId="0" borderId="0" applyFon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0" fontId="18" fillId="6" borderId="4" applyNumberFormat="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22" fillId="8" borderId="7" applyNumberFormat="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3"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7" fillId="5" borderId="0" applyNumberFormat="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6" fillId="4" borderId="0" applyNumberFormat="0" applyBorder="0" applyAlignment="0" applyProtection="0"/>
    <xf numFmtId="3" fontId="40"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5" fillId="3" borderId="0" applyNumberFormat="0" applyBorder="0" applyAlignment="0" applyProtection="0"/>
    <xf numFmtId="42" fontId="2" fillId="0" borderId="0" applyFont="0" applyFill="0" applyBorder="0" applyAlignment="0" applyProtection="0"/>
    <xf numFmtId="0" fontId="21" fillId="0" borderId="6" applyNumberFormat="0" applyFill="0" applyAlignment="0" applyProtection="0"/>
    <xf numFmtId="37" fontId="29" fillId="0" borderId="0" applyFont="0" applyFill="0" applyBorder="0" applyAlignment="0" applyProtection="0"/>
    <xf numFmtId="6" fontId="29" fillId="0" borderId="0" applyFont="0" applyFill="0" applyBorder="0" applyAlignment="0" applyProtection="0"/>
    <xf numFmtId="0" fontId="24" fillId="0" borderId="0" applyNumberFormat="0" applyFill="0" applyBorder="0" applyAlignment="0" applyProtection="0"/>
    <xf numFmtId="3" fontId="39" fillId="0" borderId="0" applyNumberForma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9" borderId="8" applyNumberFormat="0" applyFont="0" applyAlignment="0" applyProtection="0"/>
    <xf numFmtId="0" fontId="16" fillId="4" borderId="0" applyNumberFormat="0" applyBorder="0" applyAlignment="0" applyProtection="0"/>
    <xf numFmtId="0" fontId="22" fillId="8" borderId="7"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3"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0" fontId="22" fillId="8" borderId="7"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4" fillId="0" borderId="0" applyNumberForma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40" fillId="0" borderId="0" applyNumberFormat="0" applyFill="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39"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6" fillId="4" borderId="0" applyNumberFormat="0" applyBorder="0" applyAlignment="0" applyProtection="0"/>
    <xf numFmtId="0" fontId="22" fillId="8" borderId="7"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8" fillId="6" borderId="4" applyNumberFormat="0" applyAlignment="0" applyProtection="0"/>
    <xf numFmtId="0" fontId="17" fillId="5" borderId="0" applyNumberFormat="0" applyBorder="0" applyAlignment="0" applyProtection="0"/>
    <xf numFmtId="0" fontId="16" fillId="4" borderId="0" applyNumberFormat="0" applyBorder="0" applyAlignment="0" applyProtection="0"/>
    <xf numFmtId="9" fontId="2" fillId="0" borderId="0" applyFont="0" applyFill="0" applyBorder="0" applyAlignment="0" applyProtection="0"/>
    <xf numFmtId="0" fontId="2" fillId="27"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1" fontId="2" fillId="0" borderId="0" applyFont="0" applyFill="0" applyBorder="0" applyAlignment="0" applyProtection="0"/>
    <xf numFmtId="0" fontId="2" fillId="32"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20" fillId="7" borderId="4" applyNumberFormat="0" applyAlignment="0" applyProtection="0"/>
    <xf numFmtId="0" fontId="25" fillId="14" borderId="0" applyNumberFormat="0" applyBorder="0" applyAlignment="0" applyProtection="0"/>
    <xf numFmtId="0" fontId="25" fillId="25"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19" fillId="7" borderId="5" applyNumberFormat="0" applyAlignment="0" applyProtection="0"/>
    <xf numFmtId="41" fontId="2" fillId="0" borderId="0" applyFont="0" applyFill="0" applyBorder="0" applyAlignment="0" applyProtection="0"/>
    <xf numFmtId="0" fontId="25" fillId="3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44"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2" fontId="2"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41" fontId="2" fillId="0" borderId="0" applyFont="0" applyFill="0" applyBorder="0" applyAlignment="0" applyProtection="0"/>
    <xf numFmtId="0" fontId="2" fillId="16"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 fillId="11"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2" borderId="0" applyNumberFormat="0" applyBorder="0" applyAlignment="0" applyProtection="0"/>
    <xf numFmtId="0" fontId="25" fillId="17"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 fillId="20"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1" fillId="0" borderId="6" applyNumberFormat="0" applyFill="0" applyAlignment="0" applyProtection="0"/>
    <xf numFmtId="0" fontId="25" fillId="21" borderId="0" applyNumberFormat="0" applyBorder="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9" fillId="7" borderId="5" applyNumberFormat="0" applyAlignment="0" applyProtection="0"/>
    <xf numFmtId="9" fontId="2" fillId="0" borderId="0" applyFont="0" applyFill="0" applyBorder="0" applyAlignment="0" applyProtection="0"/>
    <xf numFmtId="0" fontId="22" fillId="8" borderId="7" applyNumberFormat="0" applyAlignment="0" applyProtection="0"/>
    <xf numFmtId="0" fontId="25" fillId="22" borderId="0" applyNumberFormat="0" applyBorder="0" applyAlignment="0" applyProtection="0"/>
    <xf numFmtId="41" fontId="2" fillId="0" borderId="0" applyFont="0" applyFill="0" applyBorder="0" applyAlignment="0" applyProtection="0"/>
    <xf numFmtId="0" fontId="2" fillId="2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5" fillId="3" borderId="0" applyNumberFormat="0" applyBorder="0" applyAlignment="0" applyProtection="0"/>
    <xf numFmtId="0" fontId="2" fillId="24"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6" fillId="4" borderId="0" applyNumberFormat="0" applyBorder="0" applyAlignment="0" applyProtection="0"/>
    <xf numFmtId="0" fontId="25" fillId="26"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22" fillId="8" borderId="7" applyNumberFormat="0" applyAlignment="0" applyProtection="0"/>
    <xf numFmtId="0" fontId="2" fillId="9" borderId="8" applyNumberFormat="0" applyFont="0" applyAlignment="0" applyProtection="0"/>
    <xf numFmtId="0" fontId="2" fillId="27" borderId="0" applyNumberFormat="0" applyBorder="0" applyAlignment="0" applyProtection="0"/>
    <xf numFmtId="0" fontId="25" fillId="22" borderId="0" applyNumberFormat="0" applyBorder="0" applyAlignment="0" applyProtection="0"/>
    <xf numFmtId="0" fontId="25" fillId="29" borderId="0" applyNumberFormat="0" applyBorder="0" applyAlignment="0" applyProtection="0"/>
    <xf numFmtId="0" fontId="2" fillId="24"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6" fillId="0" borderId="9" applyNumberFormat="0" applyFill="0" applyAlignment="0" applyProtection="0"/>
    <xf numFmtId="0" fontId="2" fillId="19" borderId="0" applyNumberFormat="0" applyBorder="0" applyAlignment="0" applyProtection="0"/>
    <xf numFmtId="0" fontId="17" fillId="5" borderId="0" applyNumberFormat="0" applyBorder="0" applyAlignment="0" applyProtection="0"/>
    <xf numFmtId="0" fontId="2" fillId="20" borderId="0" applyNumberFormat="0" applyBorder="0" applyAlignment="0" applyProtection="0"/>
    <xf numFmtId="0" fontId="25" fillId="10" borderId="0" applyNumberFormat="0" applyBorder="0" applyAlignment="0" applyProtection="0"/>
    <xf numFmtId="0" fontId="18" fillId="6" borderId="4" applyNumberFormat="0" applyAlignment="0" applyProtection="0"/>
    <xf numFmtId="0" fontId="2" fillId="28" borderId="0" applyNumberFormat="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1" fillId="0" borderId="6" applyNumberFormat="0" applyFill="0" applyAlignment="0" applyProtection="0"/>
    <xf numFmtId="0" fontId="17" fillId="5" borderId="0" applyNumberFormat="0" applyBorder="0" applyAlignment="0" applyProtection="0"/>
    <xf numFmtId="0" fontId="18" fillId="6" borderId="4" applyNumberFormat="0" applyAlignment="0" applyProtection="0"/>
    <xf numFmtId="0" fontId="15" fillId="3"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0" fillId="7" borderId="4" applyNumberFormat="0" applyAlignment="0" applyProtection="0"/>
    <xf numFmtId="0" fontId="14" fillId="0" borderId="0" applyNumberForma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25" fillId="29"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8" borderId="0" applyNumberFormat="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5" fillId="17"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4" borderId="0" applyNumberFormat="0" applyBorder="0" applyAlignment="0" applyProtection="0"/>
    <xf numFmtId="0" fontId="2" fillId="16"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 fillId="15" borderId="0" applyNumberFormat="0" applyBorder="0" applyAlignment="0" applyProtection="0"/>
    <xf numFmtId="0" fontId="19" fillId="7" borderId="5" applyNumberFormat="0" applyAlignment="0" applyProtection="0"/>
    <xf numFmtId="9"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2"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24" borderId="0" applyNumberFormat="0" applyBorder="0" applyAlignment="0" applyProtection="0"/>
    <xf numFmtId="0" fontId="16" fillId="4" borderId="0" applyNumberFormat="0" applyBorder="0" applyAlignment="0" applyProtection="0"/>
    <xf numFmtId="0" fontId="2" fillId="16" borderId="0" applyNumberFormat="0" applyBorder="0" applyAlignment="0" applyProtection="0"/>
    <xf numFmtId="0" fontId="25" fillId="25" borderId="0" applyNumberFormat="0" applyBorder="0" applyAlignment="0" applyProtection="0"/>
    <xf numFmtId="0" fontId="25" fillId="17" borderId="0" applyNumberFormat="0" applyBorder="0" applyAlignment="0" applyProtection="0"/>
    <xf numFmtId="0" fontId="21" fillId="0" borderId="6" applyNumberFormat="0" applyFill="0" applyAlignment="0" applyProtection="0"/>
    <xf numFmtId="0" fontId="18" fillId="6" borderId="4" applyNumberFormat="0" applyAlignment="0" applyProtection="0"/>
    <xf numFmtId="0" fontId="17" fillId="5" borderId="0" applyNumberFormat="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15" fillId="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23" borderId="0" applyNumberFormat="0" applyBorder="0" applyAlignment="0" applyProtection="0"/>
    <xf numFmtId="0" fontId="25" fillId="30"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2"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21" borderId="0" applyNumberFormat="0" applyBorder="0" applyAlignment="0" applyProtection="0"/>
    <xf numFmtId="41" fontId="2" fillId="0" borderId="0" applyFont="0" applyFill="0" applyBorder="0" applyAlignment="0" applyProtection="0"/>
    <xf numFmtId="0" fontId="2" fillId="15"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 fillId="20"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25" fillId="14"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9"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8" borderId="0" applyNumberFormat="0" applyBorder="0" applyAlignment="0" applyProtection="0"/>
    <xf numFmtId="0" fontId="2" fillId="12"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33" borderId="0" applyNumberFormat="0" applyBorder="0" applyAlignment="0" applyProtection="0"/>
    <xf numFmtId="41" fontId="2" fillId="0" borderId="0" applyFont="0" applyFill="0" applyBorder="0" applyAlignment="0" applyProtection="0"/>
    <xf numFmtId="0" fontId="2" fillId="11"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 fillId="32"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5" fillId="10"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29" borderId="0" applyNumberFormat="0" applyBorder="0" applyAlignment="0" applyProtection="0"/>
    <xf numFmtId="0" fontId="2" fillId="31" borderId="0" applyNumberFormat="0" applyBorder="0" applyAlignment="0" applyProtection="0"/>
    <xf numFmtId="0" fontId="21" fillId="0" borderId="6" applyNumberFormat="0" applyFill="0" applyAlignment="0" applyProtection="0"/>
    <xf numFmtId="0" fontId="6" fillId="0" borderId="9"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5" fillId="30" borderId="0" applyNumberFormat="0" applyBorder="0" applyAlignment="0" applyProtection="0"/>
    <xf numFmtId="0" fontId="19" fillId="7" borderId="5" applyNumberFormat="0" applyAlignment="0" applyProtection="0"/>
    <xf numFmtId="0" fontId="22" fillId="8" borderId="7" applyNumberFormat="0" applyAlignment="0" applyProtection="0"/>
    <xf numFmtId="0" fontId="24" fillId="0" borderId="0" applyNumberFormat="0" applyFill="0" applyBorder="0" applyAlignment="0" applyProtection="0"/>
    <xf numFmtId="41" fontId="2" fillId="0" borderId="0" applyFont="0" applyFill="0" applyBorder="0" applyAlignment="0" applyProtection="0"/>
    <xf numFmtId="0" fontId="23"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28" borderId="0" applyNumberFormat="0" applyBorder="0" applyAlignment="0" applyProtection="0"/>
    <xf numFmtId="0" fontId="22" fillId="8" borderId="7"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27" borderId="0" applyNumberFormat="0" applyBorder="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6" borderId="0" applyNumberFormat="0" applyBorder="0" applyAlignment="0" applyProtection="0"/>
    <xf numFmtId="0" fontId="19" fillId="7" borderId="5"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7" fillId="5" borderId="0" applyNumberFormat="0" applyBorder="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9" fillId="7" borderId="5" applyNumberFormat="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3" fillId="0" borderId="0" applyNumberFormat="0" applyFill="0" applyBorder="0" applyAlignment="0" applyProtection="0"/>
    <xf numFmtId="41" fontId="2" fillId="0" borderId="0" applyFont="0" applyFill="0" applyBorder="0" applyAlignment="0" applyProtection="0"/>
    <xf numFmtId="0" fontId="20" fillId="7" borderId="4"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4" fillId="0" borderId="0" applyNumberFormat="0" applyFill="0" applyBorder="0" applyAlignment="0" applyProtection="0"/>
    <xf numFmtId="0" fontId="2" fillId="9" borderId="8" applyNumberFormat="0" applyFont="0" applyAlignment="0" applyProtection="0"/>
    <xf numFmtId="0" fontId="6" fillId="0" borderId="9" applyNumberFormat="0" applyFill="0" applyAlignment="0" applyProtection="0"/>
    <xf numFmtId="0" fontId="22" fillId="8" borderId="7" applyNumberFormat="0" applyAlignment="0" applyProtection="0"/>
    <xf numFmtId="0" fontId="18" fillId="6" borderId="4" applyNumberFormat="0" applyAlignment="0" applyProtection="0"/>
    <xf numFmtId="0" fontId="21" fillId="0" borderId="6" applyNumberFormat="0" applyFill="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0" fontId="25" fillId="14" borderId="0" applyNumberFormat="0" applyBorder="0" applyAlignment="0" applyProtection="0"/>
    <xf numFmtId="0" fontId="21" fillId="0" borderId="6" applyNumberFormat="0" applyFill="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16" fillId="4" borderId="0" applyNumberFormat="0" applyBorder="0" applyAlignment="0" applyProtection="0"/>
    <xf numFmtId="0" fontId="22" fillId="8" borderId="7" applyNumberFormat="0" applyAlignment="0" applyProtection="0"/>
    <xf numFmtId="9" fontId="2" fillId="0" borderId="0" applyFon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3"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40" fillId="0" borderId="0" applyNumberFormat="0" applyFill="0" applyBorder="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5" borderId="0" applyNumberFormat="0" applyBorder="0" applyAlignment="0" applyProtection="0"/>
    <xf numFmtId="42" fontId="2" fillId="0" borderId="0" applyFont="0" applyFill="0" applyBorder="0" applyAlignment="0" applyProtection="0"/>
    <xf numFmtId="41" fontId="2" fillId="0" borderId="0" applyFont="0" applyFill="0" applyBorder="0" applyAlignment="0" applyProtection="0"/>
    <xf numFmtId="0" fontId="24"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14" fillId="0" borderId="0" applyNumberFormat="0" applyFill="0" applyBorder="0" applyAlignment="0" applyProtection="0"/>
    <xf numFmtId="0" fontId="21" fillId="0" borderId="6" applyNumberFormat="0" applyFill="0" applyAlignment="0" applyProtection="0"/>
    <xf numFmtId="0" fontId="20" fillId="7" borderId="4" applyNumberFormat="0" applyAlignment="0" applyProtection="0"/>
    <xf numFmtId="42" fontId="2" fillId="0" borderId="0" applyFont="0" applyFill="0" applyBorder="0" applyAlignment="0" applyProtection="0"/>
    <xf numFmtId="37" fontId="29" fillId="0" borderId="0" applyFont="0" applyFill="0" applyBorder="0" applyAlignment="0" applyProtection="0"/>
    <xf numFmtId="6" fontId="29" fillId="0" borderId="0" applyFont="0" applyFill="0" applyBorder="0" applyAlignment="0" applyProtection="0"/>
    <xf numFmtId="0" fontId="2" fillId="9" borderId="8" applyNumberFormat="0" applyFont="0" applyAlignment="0" applyProtection="0"/>
    <xf numFmtId="0" fontId="15" fillId="3" borderId="0" applyNumberFormat="0" applyBorder="0" applyAlignment="0" applyProtection="0"/>
    <xf numFmtId="41" fontId="2" fillId="0" borderId="0" applyFont="0" applyFill="0" applyBorder="0" applyAlignment="0" applyProtection="0"/>
    <xf numFmtId="3" fontId="39"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6" fillId="4" borderId="0" applyNumberFormat="0" applyBorder="0" applyAlignment="0" applyProtection="0"/>
    <xf numFmtId="0" fontId="22" fillId="8" borderId="7" applyNumberFormat="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2" fillId="8" borderId="7"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6" fillId="0" borderId="9" applyNumberFormat="0" applyFill="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0" fontId="21" fillId="0" borderId="6" applyNumberFormat="0" applyFill="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40" fillId="0" borderId="0" applyNumberFormat="0" applyFill="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41" fontId="2" fillId="0" borderId="0" applyFont="0" applyFill="0" applyBorder="0" applyAlignment="0" applyProtection="0"/>
    <xf numFmtId="0" fontId="6" fillId="0" borderId="9" applyNumberFormat="0" applyFill="0" applyAlignment="0" applyProtection="0"/>
    <xf numFmtId="0" fontId="19" fillId="7" borderId="5" applyNumberFormat="0" applyAlignment="0" applyProtection="0"/>
    <xf numFmtId="0" fontId="24" fillId="0" borderId="0" applyNumberFormat="0" applyFill="0" applyBorder="0" applyAlignment="0" applyProtection="0"/>
    <xf numFmtId="0" fontId="17" fillId="5" borderId="0" applyNumberFormat="0" applyBorder="0" applyAlignment="0" applyProtection="0"/>
    <xf numFmtId="0" fontId="14" fillId="0" borderId="0" applyNumberFormat="0" applyFill="0" applyBorder="0" applyAlignment="0" applyProtection="0"/>
    <xf numFmtId="0" fontId="2" fillId="9" borderId="8" applyNumberFormat="0" applyFont="0" applyAlignment="0" applyProtection="0"/>
    <xf numFmtId="0" fontId="20" fillId="7" borderId="4" applyNumberFormat="0" applyAlignment="0" applyProtection="0"/>
    <xf numFmtId="0" fontId="19" fillId="7" borderId="5" applyNumberFormat="0" applyAlignment="0" applyProtection="0"/>
    <xf numFmtId="0" fontId="2" fillId="15" borderId="0" applyNumberFormat="0" applyBorder="0" applyAlignment="0" applyProtection="0"/>
    <xf numFmtId="0" fontId="23" fillId="0" borderId="0" applyNumberFormat="0" applyFill="0" applyBorder="0" applyAlignment="0" applyProtection="0"/>
    <xf numFmtId="3" fontId="39" fillId="0" borderId="0" applyNumberForma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6" borderId="0" applyNumberFormat="0" applyBorder="0" applyAlignment="0" applyProtection="0"/>
    <xf numFmtId="0" fontId="18" fillId="6" borderId="4" applyNumberFormat="0" applyAlignment="0" applyProtection="0"/>
    <xf numFmtId="0" fontId="16" fillId="4" borderId="0" applyNumberFormat="0" applyBorder="0" applyAlignment="0" applyProtection="0"/>
    <xf numFmtId="0" fontId="22" fillId="8" borderId="7" applyNumberFormat="0" applyAlignment="0" applyProtection="0"/>
    <xf numFmtId="9" fontId="2" fillId="0" borderId="0" applyFon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22" fillId="8" borderId="7" applyNumberFormat="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3"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40"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5" fillId="3" borderId="0" applyNumberFormat="0" applyBorder="0" applyAlignment="0" applyProtection="0"/>
    <xf numFmtId="42" fontId="2" fillId="0" borderId="0" applyFont="0" applyFill="0" applyBorder="0" applyAlignment="0" applyProtection="0"/>
    <xf numFmtId="0" fontId="21" fillId="0" borderId="6" applyNumberFormat="0" applyFill="0" applyAlignment="0" applyProtection="0"/>
    <xf numFmtId="37" fontId="29" fillId="0" borderId="0" applyFont="0" applyFill="0" applyBorder="0" applyAlignment="0" applyProtection="0"/>
    <xf numFmtId="6" fontId="29" fillId="0" borderId="0" applyFont="0" applyFill="0" applyBorder="0" applyAlignment="0" applyProtection="0"/>
    <xf numFmtId="0" fontId="24" fillId="0" borderId="0" applyNumberFormat="0" applyFill="0" applyBorder="0" applyAlignment="0" applyProtection="0"/>
    <xf numFmtId="3" fontId="39" fillId="0" borderId="0" applyNumberForma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9" borderId="8" applyNumberFormat="0" applyFont="0" applyAlignment="0" applyProtection="0"/>
    <xf numFmtId="0" fontId="16" fillId="4" borderId="0" applyNumberFormat="0" applyBorder="0" applyAlignment="0" applyProtection="0"/>
    <xf numFmtId="0" fontId="22" fillId="8" borderId="7"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3"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0" fontId="22" fillId="8" borderId="7"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3" fontId="40" fillId="0" borderId="0" applyNumberFormat="0" applyFill="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39"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6" fillId="4" borderId="0" applyNumberFormat="0" applyBorder="0" applyAlignment="0" applyProtection="0"/>
    <xf numFmtId="0" fontId="22" fillId="8" borderId="7"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43" fontId="31" fillId="0" borderId="0" applyFont="0" applyFill="0" applyBorder="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6" fontId="29" fillId="0" borderId="0" applyFont="0" applyFill="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8" fillId="6" borderId="4" applyNumberFormat="0" applyAlignment="0" applyProtection="0"/>
    <xf numFmtId="0" fontId="17" fillId="5" borderId="0" applyNumberFormat="0" applyBorder="0" applyAlignment="0" applyProtection="0"/>
    <xf numFmtId="0" fontId="16" fillId="4" borderId="0" applyNumberFormat="0" applyBorder="0" applyAlignment="0" applyProtection="0"/>
    <xf numFmtId="9" fontId="2" fillId="0" borderId="0" applyFont="0" applyFill="0" applyBorder="0" applyAlignment="0" applyProtection="0"/>
    <xf numFmtId="0" fontId="2" fillId="27"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1" fontId="2" fillId="0" borderId="0" applyFont="0" applyFill="0" applyBorder="0" applyAlignment="0" applyProtection="0"/>
    <xf numFmtId="0" fontId="2" fillId="32"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20" fillId="7" borderId="4" applyNumberFormat="0" applyAlignment="0" applyProtection="0"/>
    <xf numFmtId="0" fontId="25" fillId="14" borderId="0" applyNumberFormat="0" applyBorder="0" applyAlignment="0" applyProtection="0"/>
    <xf numFmtId="0" fontId="25" fillId="25"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19" fillId="7" borderId="5" applyNumberFormat="0" applyAlignment="0" applyProtection="0"/>
    <xf numFmtId="41" fontId="2" fillId="0" borderId="0" applyFont="0" applyFill="0" applyBorder="0" applyAlignment="0" applyProtection="0"/>
    <xf numFmtId="0" fontId="25" fillId="3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44"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2" fontId="2"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41" fontId="2" fillId="0" borderId="0" applyFont="0" applyFill="0" applyBorder="0" applyAlignment="0" applyProtection="0"/>
    <xf numFmtId="0" fontId="2" fillId="16"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 fillId="11"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2" borderId="0" applyNumberFormat="0" applyBorder="0" applyAlignment="0" applyProtection="0"/>
    <xf numFmtId="0" fontId="25" fillId="17"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 fillId="20"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1" fillId="0" borderId="6" applyNumberFormat="0" applyFill="0" applyAlignment="0" applyProtection="0"/>
    <xf numFmtId="0" fontId="25" fillId="21" borderId="0" applyNumberFormat="0" applyBorder="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9" fillId="7" borderId="5" applyNumberFormat="0" applyAlignment="0" applyProtection="0"/>
    <xf numFmtId="9" fontId="2" fillId="0" borderId="0" applyFont="0" applyFill="0" applyBorder="0" applyAlignment="0" applyProtection="0"/>
    <xf numFmtId="0" fontId="22" fillId="8" borderId="7" applyNumberFormat="0" applyAlignment="0" applyProtection="0"/>
    <xf numFmtId="0" fontId="25" fillId="22" borderId="0" applyNumberFormat="0" applyBorder="0" applyAlignment="0" applyProtection="0"/>
    <xf numFmtId="41" fontId="2" fillId="0" borderId="0" applyFont="0" applyFill="0" applyBorder="0" applyAlignment="0" applyProtection="0"/>
    <xf numFmtId="0" fontId="2" fillId="2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5" fillId="3" borderId="0" applyNumberFormat="0" applyBorder="0" applyAlignment="0" applyProtection="0"/>
    <xf numFmtId="0" fontId="2" fillId="24"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6" fillId="4" borderId="0" applyNumberFormat="0" applyBorder="0" applyAlignment="0" applyProtection="0"/>
    <xf numFmtId="0" fontId="25" fillId="26"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22" fillId="8" borderId="7" applyNumberFormat="0" applyAlignment="0" applyProtection="0"/>
    <xf numFmtId="0" fontId="2" fillId="9" borderId="8" applyNumberFormat="0" applyFont="0" applyAlignment="0" applyProtection="0"/>
    <xf numFmtId="0" fontId="2" fillId="27" borderId="0" applyNumberFormat="0" applyBorder="0" applyAlignment="0" applyProtection="0"/>
    <xf numFmtId="0" fontId="25" fillId="22" borderId="0" applyNumberFormat="0" applyBorder="0" applyAlignment="0" applyProtection="0"/>
    <xf numFmtId="0" fontId="25" fillId="29" borderId="0" applyNumberFormat="0" applyBorder="0" applyAlignment="0" applyProtection="0"/>
    <xf numFmtId="0" fontId="2" fillId="24"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6" fillId="0" borderId="9" applyNumberFormat="0" applyFill="0" applyAlignment="0" applyProtection="0"/>
    <xf numFmtId="0" fontId="2" fillId="19" borderId="0" applyNumberFormat="0" applyBorder="0" applyAlignment="0" applyProtection="0"/>
    <xf numFmtId="0" fontId="17" fillId="5" borderId="0" applyNumberFormat="0" applyBorder="0" applyAlignment="0" applyProtection="0"/>
    <xf numFmtId="0" fontId="2" fillId="20" borderId="0" applyNumberFormat="0" applyBorder="0" applyAlignment="0" applyProtection="0"/>
    <xf numFmtId="0" fontId="25" fillId="10" borderId="0" applyNumberFormat="0" applyBorder="0" applyAlignment="0" applyProtection="0"/>
    <xf numFmtId="0" fontId="18" fillId="6" borderId="4" applyNumberFormat="0" applyAlignment="0" applyProtection="0"/>
    <xf numFmtId="0" fontId="2" fillId="28" borderId="0" applyNumberFormat="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1" fillId="0" borderId="6" applyNumberFormat="0" applyFill="0" applyAlignment="0" applyProtection="0"/>
    <xf numFmtId="0" fontId="17" fillId="5" borderId="0" applyNumberFormat="0" applyBorder="0" applyAlignment="0" applyProtection="0"/>
    <xf numFmtId="0" fontId="18" fillId="6" borderId="4" applyNumberFormat="0" applyAlignment="0" applyProtection="0"/>
    <xf numFmtId="0" fontId="15" fillId="3"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0" fillId="7" borderId="4" applyNumberFormat="0" applyAlignment="0" applyProtection="0"/>
    <xf numFmtId="0" fontId="14" fillId="0" borderId="0" applyNumberForma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25" fillId="29"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8" borderId="0" applyNumberFormat="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5" fillId="17"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4" borderId="0" applyNumberFormat="0" applyBorder="0" applyAlignment="0" applyProtection="0"/>
    <xf numFmtId="0" fontId="2" fillId="16"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 fillId="15" borderId="0" applyNumberFormat="0" applyBorder="0" applyAlignment="0" applyProtection="0"/>
    <xf numFmtId="0" fontId="19" fillId="7" borderId="5" applyNumberFormat="0" applyAlignment="0" applyProtection="0"/>
    <xf numFmtId="9"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2"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24" borderId="0" applyNumberFormat="0" applyBorder="0" applyAlignment="0" applyProtection="0"/>
    <xf numFmtId="0" fontId="16" fillId="4" borderId="0" applyNumberFormat="0" applyBorder="0" applyAlignment="0" applyProtection="0"/>
    <xf numFmtId="0" fontId="2" fillId="16" borderId="0" applyNumberFormat="0" applyBorder="0" applyAlignment="0" applyProtection="0"/>
    <xf numFmtId="0" fontId="25" fillId="25" borderId="0" applyNumberFormat="0" applyBorder="0" applyAlignment="0" applyProtection="0"/>
    <xf numFmtId="0" fontId="25" fillId="17" borderId="0" applyNumberFormat="0" applyBorder="0" applyAlignment="0" applyProtection="0"/>
    <xf numFmtId="0" fontId="21" fillId="0" borderId="6" applyNumberFormat="0" applyFill="0" applyAlignment="0" applyProtection="0"/>
    <xf numFmtId="0" fontId="18" fillId="6" borderId="4" applyNumberFormat="0" applyAlignment="0" applyProtection="0"/>
    <xf numFmtId="0" fontId="17" fillId="5" borderId="0" applyNumberFormat="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15" fillId="3"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23" borderId="0" applyNumberFormat="0" applyBorder="0" applyAlignment="0" applyProtection="0"/>
    <xf numFmtId="0" fontId="25" fillId="30"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2"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21" borderId="0" applyNumberFormat="0" applyBorder="0" applyAlignment="0" applyProtection="0"/>
    <xf numFmtId="41" fontId="2" fillId="0" borderId="0" applyFont="0" applyFill="0" applyBorder="0" applyAlignment="0" applyProtection="0"/>
    <xf numFmtId="0" fontId="2" fillId="15"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2" fillId="20"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25" fillId="14"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9"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8" borderId="0" applyNumberFormat="0" applyBorder="0" applyAlignment="0" applyProtection="0"/>
    <xf numFmtId="0" fontId="2" fillId="12"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33" borderId="0" applyNumberFormat="0" applyBorder="0" applyAlignment="0" applyProtection="0"/>
    <xf numFmtId="41" fontId="2" fillId="0" borderId="0" applyFont="0" applyFill="0" applyBorder="0" applyAlignment="0" applyProtection="0"/>
    <xf numFmtId="0" fontId="2" fillId="11"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 fillId="32"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5" fillId="10"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29" borderId="0" applyNumberFormat="0" applyBorder="0" applyAlignment="0" applyProtection="0"/>
    <xf numFmtId="0" fontId="2" fillId="31" borderId="0" applyNumberFormat="0" applyBorder="0" applyAlignment="0" applyProtection="0"/>
    <xf numFmtId="0" fontId="21" fillId="0" borderId="6" applyNumberFormat="0" applyFill="0" applyAlignment="0" applyProtection="0"/>
    <xf numFmtId="0" fontId="6" fillId="0" borderId="9"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25" fillId="30" borderId="0" applyNumberFormat="0" applyBorder="0" applyAlignment="0" applyProtection="0"/>
    <xf numFmtId="0" fontId="19" fillId="7" borderId="5" applyNumberFormat="0" applyAlignment="0" applyProtection="0"/>
    <xf numFmtId="0" fontId="22" fillId="8" borderId="7" applyNumberFormat="0" applyAlignment="0" applyProtection="0"/>
    <xf numFmtId="0" fontId="24" fillId="0" borderId="0" applyNumberFormat="0" applyFill="0" applyBorder="0" applyAlignment="0" applyProtection="0"/>
    <xf numFmtId="41" fontId="2" fillId="0" borderId="0" applyFont="0" applyFill="0" applyBorder="0" applyAlignment="0" applyProtection="0"/>
    <xf numFmtId="0" fontId="23"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28" borderId="0" applyNumberFormat="0" applyBorder="0" applyAlignment="0" applyProtection="0"/>
    <xf numFmtId="0" fontId="22" fillId="8" borderId="7"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27" borderId="0" applyNumberFormat="0" applyBorder="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26" borderId="0" applyNumberFormat="0" applyBorder="0" applyAlignment="0" applyProtection="0"/>
    <xf numFmtId="0" fontId="19" fillId="7" borderId="5"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2"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7" fillId="5" borderId="0" applyNumberFormat="0" applyBorder="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8" fillId="6" borderId="4" applyNumberFormat="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20" fillId="7" borderId="4" applyNumberFormat="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14" fillId="0" borderId="0" applyNumberFormat="0" applyFill="0" applyBorder="0" applyAlignment="0" applyProtection="0"/>
    <xf numFmtId="0" fontId="19" fillId="7" borderId="5" applyNumberFormat="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3" fillId="0" borderId="0" applyNumberFormat="0" applyFill="0" applyBorder="0" applyAlignment="0" applyProtection="0"/>
    <xf numFmtId="41" fontId="2" fillId="0" borderId="0" applyFont="0" applyFill="0" applyBorder="0" applyAlignment="0" applyProtection="0"/>
    <xf numFmtId="0" fontId="20" fillId="7" borderId="4"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4" fillId="0" borderId="0" applyNumberFormat="0" applyFill="0" applyBorder="0" applyAlignment="0" applyProtection="0"/>
    <xf numFmtId="0" fontId="2" fillId="9" borderId="8" applyNumberFormat="0" applyFont="0" applyAlignment="0" applyProtection="0"/>
    <xf numFmtId="0" fontId="6" fillId="0" borderId="9" applyNumberFormat="0" applyFill="0" applyAlignment="0" applyProtection="0"/>
    <xf numFmtId="0" fontId="22" fillId="8" borderId="7" applyNumberFormat="0" applyAlignment="0" applyProtection="0"/>
    <xf numFmtId="0" fontId="18" fillId="6" borderId="4" applyNumberFormat="0" applyAlignment="0" applyProtection="0"/>
    <xf numFmtId="0" fontId="21" fillId="0" borderId="6" applyNumberFormat="0" applyFill="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4" borderId="0" applyNumberFormat="0" applyBorder="0" applyAlignment="0" applyProtection="0"/>
    <xf numFmtId="0" fontId="21" fillId="0" borderId="6" applyNumberFormat="0" applyFill="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7" fillId="5" borderId="0" applyNumberFormat="0" applyBorder="0" applyAlignment="0" applyProtection="0"/>
    <xf numFmtId="0" fontId="16" fillId="4" borderId="0" applyNumberFormat="0" applyBorder="0" applyAlignment="0" applyProtection="0"/>
    <xf numFmtId="0" fontId="22" fillId="8" borderId="7" applyNumberFormat="0" applyAlignment="0" applyProtection="0"/>
    <xf numFmtId="9" fontId="2" fillId="0" borderId="0" applyFon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3"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40" fillId="0" borderId="0" applyNumberFormat="0" applyFill="0" applyBorder="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 fillId="15" borderId="0" applyNumberFormat="0" applyBorder="0" applyAlignment="0" applyProtection="0"/>
    <xf numFmtId="42" fontId="2" fillId="0" borderId="0" applyFont="0" applyFill="0" applyBorder="0" applyAlignment="0" applyProtection="0"/>
    <xf numFmtId="41" fontId="2" fillId="0" borderId="0" applyFont="0" applyFill="0" applyBorder="0" applyAlignment="0" applyProtection="0"/>
    <xf numFmtId="0" fontId="24"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14" fillId="0" borderId="0" applyNumberFormat="0" applyFill="0" applyBorder="0" applyAlignment="0" applyProtection="0"/>
    <xf numFmtId="0" fontId="21" fillId="0" borderId="6" applyNumberFormat="0" applyFill="0" applyAlignment="0" applyProtection="0"/>
    <xf numFmtId="0" fontId="20" fillId="7" borderId="4" applyNumberFormat="0" applyAlignment="0" applyProtection="0"/>
    <xf numFmtId="42" fontId="2" fillId="0" borderId="0" applyFont="0" applyFill="0" applyBorder="0" applyAlignment="0" applyProtection="0"/>
    <xf numFmtId="6" fontId="29" fillId="0" borderId="0" applyFont="0" applyFill="0" applyBorder="0" applyAlignment="0" applyProtection="0"/>
    <xf numFmtId="0" fontId="2" fillId="9" borderId="8" applyNumberFormat="0" applyFont="0" applyAlignment="0" applyProtection="0"/>
    <xf numFmtId="0" fontId="15" fillId="3" borderId="0" applyNumberFormat="0" applyBorder="0" applyAlignment="0" applyProtection="0"/>
    <xf numFmtId="41" fontId="2" fillId="0" borderId="0" applyFont="0" applyFill="0" applyBorder="0" applyAlignment="0" applyProtection="0"/>
    <xf numFmtId="3" fontId="39"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6" fillId="4" borderId="0" applyNumberFormat="0" applyBorder="0" applyAlignment="0" applyProtection="0"/>
    <xf numFmtId="0" fontId="22" fillId="8" borderId="7" applyNumberFormat="0" applyAlignment="0" applyProtection="0"/>
    <xf numFmtId="0" fontId="16" fillId="4"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0" fontId="22" fillId="8" borderId="7"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6" fillId="0" borderId="9" applyNumberFormat="0" applyFill="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10" borderId="0" applyNumberFormat="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0" fontId="21" fillId="0" borderId="6" applyNumberFormat="0" applyFill="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40" fillId="0" borderId="0" applyNumberFormat="0" applyFill="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41" fontId="2" fillId="0" borderId="0" applyFont="0" applyFill="0" applyBorder="0" applyAlignment="0" applyProtection="0"/>
    <xf numFmtId="0" fontId="6" fillId="0" borderId="9" applyNumberFormat="0" applyFill="0" applyAlignment="0" applyProtection="0"/>
    <xf numFmtId="0" fontId="19" fillId="7" borderId="5" applyNumberFormat="0" applyAlignment="0" applyProtection="0"/>
    <xf numFmtId="0" fontId="24" fillId="0" borderId="0" applyNumberFormat="0" applyFill="0" applyBorder="0" applyAlignment="0" applyProtection="0"/>
    <xf numFmtId="0" fontId="17" fillId="5" borderId="0" applyNumberFormat="0" applyBorder="0" applyAlignment="0" applyProtection="0"/>
    <xf numFmtId="0" fontId="14" fillId="0" borderId="0" applyNumberFormat="0" applyFill="0" applyBorder="0" applyAlignment="0" applyProtection="0"/>
    <xf numFmtId="0" fontId="2" fillId="9" borderId="8" applyNumberFormat="0" applyFont="0" applyAlignment="0" applyProtection="0"/>
    <xf numFmtId="0" fontId="20" fillId="7" borderId="4" applyNumberFormat="0" applyAlignment="0" applyProtection="0"/>
    <xf numFmtId="0" fontId="19" fillId="7" borderId="5" applyNumberFormat="0" applyAlignment="0" applyProtection="0"/>
    <xf numFmtId="0" fontId="2" fillId="15" borderId="0" applyNumberFormat="0" applyBorder="0" applyAlignment="0" applyProtection="0"/>
    <xf numFmtId="0" fontId="23" fillId="0" borderId="0" applyNumberFormat="0" applyFill="0" applyBorder="0" applyAlignment="0" applyProtection="0"/>
    <xf numFmtId="3" fontId="39" fillId="0" borderId="0" applyNumberForma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6" borderId="0" applyNumberFormat="0" applyBorder="0" applyAlignment="0" applyProtection="0"/>
    <xf numFmtId="0" fontId="18" fillId="6" borderId="4" applyNumberFormat="0" applyAlignment="0" applyProtection="0"/>
    <xf numFmtId="0" fontId="16" fillId="4" borderId="0" applyNumberFormat="0" applyBorder="0" applyAlignment="0" applyProtection="0"/>
    <xf numFmtId="0" fontId="22" fillId="8" borderId="7" applyNumberFormat="0" applyAlignment="0" applyProtection="0"/>
    <xf numFmtId="9" fontId="2" fillId="0" borderId="0" applyFon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22" fillId="8" borderId="7" applyNumberFormat="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3" fontId="2" fillId="0" borderId="0" applyFont="0" applyFill="0" applyBorder="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40"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5" fillId="3" borderId="0" applyNumberFormat="0" applyBorder="0" applyAlignment="0" applyProtection="0"/>
    <xf numFmtId="42" fontId="2" fillId="0" borderId="0" applyFont="0" applyFill="0" applyBorder="0" applyAlignment="0" applyProtection="0"/>
    <xf numFmtId="0" fontId="21" fillId="0" borderId="6" applyNumberFormat="0" applyFill="0" applyAlignment="0" applyProtection="0"/>
    <xf numFmtId="37" fontId="29" fillId="0" borderId="0" applyFont="0" applyFill="0" applyBorder="0" applyAlignment="0" applyProtection="0"/>
    <xf numFmtId="6" fontId="29" fillId="0" borderId="0" applyFont="0" applyFill="0" applyBorder="0" applyAlignment="0" applyProtection="0"/>
    <xf numFmtId="0" fontId="24" fillId="0" borderId="0" applyNumberFormat="0" applyFill="0" applyBorder="0" applyAlignment="0" applyProtection="0"/>
    <xf numFmtId="3" fontId="39" fillId="0" borderId="0" applyNumberForma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11" borderId="0" applyNumberFormat="0" applyBorder="0" applyAlignment="0" applyProtection="0"/>
    <xf numFmtId="0" fontId="2" fillId="9" borderId="8" applyNumberFormat="0" applyFont="0" applyAlignment="0" applyProtection="0"/>
    <xf numFmtId="0" fontId="16" fillId="4" borderId="0" applyNumberFormat="0" applyBorder="0" applyAlignment="0" applyProtection="0"/>
    <xf numFmtId="0" fontId="22" fillId="8" borderId="7"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3" fillId="0" borderId="0" applyNumberForma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0" fontId="22" fillId="8" borderId="7"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9" fontId="2" fillId="0" borderId="0" applyFon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40" fillId="0" borderId="0" applyNumberFormat="0" applyFill="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39"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6" fillId="4" borderId="0" applyNumberFormat="0" applyBorder="0" applyAlignment="0" applyProtection="0"/>
    <xf numFmtId="0" fontId="22" fillId="8" borderId="7"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3"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19" fillId="7" borderId="5" applyNumberFormat="0" applyAlignment="0" applyProtection="0"/>
    <xf numFmtId="0" fontId="18" fillId="6" borderId="4" applyNumberFormat="0" applyAlignment="0" applyProtection="0"/>
    <xf numFmtId="0" fontId="20" fillId="7" borderId="4" applyNumberFormat="0" applyAlignment="0" applyProtection="0"/>
    <xf numFmtId="0" fontId="14" fillId="0" borderId="0" applyNumberFormat="0" applyFill="0" applyBorder="0" applyAlignment="0" applyProtection="0"/>
    <xf numFmtId="0" fontId="21" fillId="0" borderId="6" applyNumberFormat="0" applyFill="0" applyAlignment="0" applyProtection="0"/>
    <xf numFmtId="0" fontId="15" fillId="3" borderId="0" applyNumberFormat="0" applyBorder="0" applyAlignment="0" applyProtection="0"/>
    <xf numFmtId="0" fontId="16" fillId="4" borderId="0" applyNumberFormat="0" applyBorder="0" applyAlignment="0" applyProtection="0"/>
    <xf numFmtId="0" fontId="2" fillId="9" borderId="8" applyNumberFormat="0" applyFont="0" applyAlignment="0" applyProtection="0"/>
    <xf numFmtId="0" fontId="15" fillId="3" borderId="0" applyNumberFormat="0" applyBorder="0" applyAlignment="0" applyProtection="0"/>
    <xf numFmtId="0" fontId="17" fillId="5" borderId="0" applyNumberFormat="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2" fillId="8" borderId="7" applyNumberFormat="0" applyAlignment="0" applyProtection="0"/>
    <xf numFmtId="41" fontId="2" fillId="0" borderId="0" applyFont="0" applyFill="0" applyBorder="0" applyAlignment="0" applyProtection="0"/>
    <xf numFmtId="0" fontId="19" fillId="7" borderId="5" applyNumberFormat="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1" fillId="0" borderId="6" applyNumberFormat="0" applyFill="0" applyAlignment="0" applyProtection="0"/>
    <xf numFmtId="0" fontId="17" fillId="5" borderId="0" applyNumberFormat="0" applyBorder="0" applyAlignment="0" applyProtection="0"/>
    <xf numFmtId="0" fontId="23" fillId="0" borderId="0" applyNumberFormat="0" applyFill="0" applyBorder="0" applyAlignment="0" applyProtection="0"/>
    <xf numFmtId="0" fontId="20" fillId="7" borderId="4" applyNumberFormat="0" applyAlignment="0" applyProtection="0"/>
    <xf numFmtId="0" fontId="18" fillId="6" borderId="4"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0" fillId="7" borderId="4" applyNumberFormat="0" applyAlignment="0" applyProtection="0"/>
    <xf numFmtId="0" fontId="19" fillId="7" borderId="5" applyNumberFormat="0" applyAlignment="0" applyProtection="0"/>
    <xf numFmtId="0" fontId="21" fillId="0" borderId="6" applyNumberFormat="0" applyFill="0" applyAlignment="0" applyProtection="0"/>
    <xf numFmtId="0" fontId="22" fillId="8" borderId="7" applyNumberFormat="0" applyAlignment="0" applyProtection="0"/>
    <xf numFmtId="0" fontId="16" fillId="4" borderId="0" applyNumberFormat="0" applyBorder="0" applyAlignment="0" applyProtection="0"/>
    <xf numFmtId="0" fontId="2" fillId="9" borderId="8" applyNumberFormat="0" applyFont="0" applyAlignment="0" applyProtection="0"/>
    <xf numFmtId="0" fontId="18" fillId="6" borderId="4" applyNumberFormat="0" applyAlignment="0" applyProtection="0"/>
    <xf numFmtId="0" fontId="17" fillId="5" borderId="0" applyNumberFormat="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xf numFmtId="0" fontId="19" fillId="7" borderId="5" applyNumberFormat="0" applyAlignment="0" applyProtection="0"/>
    <xf numFmtId="41" fontId="2" fillId="0" borderId="0" applyFont="0" applyFill="0" applyBorder="0" applyAlignment="0" applyProtection="0"/>
    <xf numFmtId="0" fontId="16" fillId="4" borderId="0" applyNumberFormat="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1" fillId="0" borderId="6" applyNumberFormat="0" applyFill="0" applyAlignment="0" applyProtection="0"/>
    <xf numFmtId="0" fontId="20" fillId="7" borderId="4" applyNumberFormat="0" applyAlignment="0" applyProtection="0"/>
    <xf numFmtId="0" fontId="22" fillId="8" borderId="7" applyNumberFormat="0" applyAlignment="0" applyProtection="0"/>
    <xf numFmtId="0" fontId="23" fillId="0" borderId="0" applyNumberFormat="0" applyFill="0" applyBorder="0" applyAlignment="0" applyProtection="0"/>
    <xf numFmtId="0" fontId="18" fillId="6" borderId="4" applyNumberFormat="0" applyAlignment="0" applyProtection="0"/>
    <xf numFmtId="0" fontId="14" fillId="0" borderId="0" applyNumberFormat="0" applyFill="0" applyBorder="0" applyAlignment="0" applyProtection="0"/>
    <xf numFmtId="0" fontId="17" fillId="5" borderId="0" applyNumberFormat="0" applyBorder="0" applyAlignment="0" applyProtection="0"/>
    <xf numFmtId="0" fontId="15" fillId="3" borderId="0" applyNumberFormat="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43" fontId="31"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39" fillId="0" borderId="0" applyNumberFormat="0" applyFill="0" applyBorder="0" applyAlignment="0" applyProtection="0"/>
    <xf numFmtId="3" fontId="40"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 fillId="9"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3" fontId="40" fillId="0" borderId="0" applyNumberFormat="0" applyFill="0" applyBorder="0" applyAlignment="0" applyProtection="0"/>
    <xf numFmtId="166" fontId="1" fillId="0" borderId="0" applyFont="0" applyFill="0" applyBorder="0" applyAlignment="0" applyProtection="0"/>
  </cellStyleXfs>
  <cellXfs count="397">
    <xf numFmtId="3" fontId="0" fillId="0" borderId="0" xfId="0"/>
    <xf numFmtId="3" fontId="0" fillId="0" borderId="0" xfId="0" applyAlignment="1" applyProtection="1">
      <alignment vertical="center"/>
    </xf>
    <xf numFmtId="3" fontId="7" fillId="0" borderId="0" xfId="0" applyFont="1" applyAlignment="1" applyProtection="1">
      <alignment vertical="center"/>
    </xf>
    <xf numFmtId="3" fontId="0" fillId="0" borderId="0" xfId="0" applyAlignment="1">
      <alignment vertical="top"/>
    </xf>
    <xf numFmtId="0" fontId="11" fillId="0" borderId="2" xfId="4" applyFill="1">
      <alignment vertical="center"/>
    </xf>
    <xf numFmtId="0" fontId="12" fillId="0" borderId="3" xfId="5" applyFill="1">
      <alignment vertical="center"/>
    </xf>
    <xf numFmtId="3" fontId="0" fillId="0" borderId="0" xfId="0" applyFill="1" applyBorder="1"/>
    <xf numFmtId="3" fontId="29" fillId="0" borderId="0" xfId="0" applyFont="1" applyFill="1" applyProtection="1"/>
    <xf numFmtId="3" fontId="27" fillId="35" borderId="14" xfId="0" applyFont="1" applyFill="1" applyBorder="1" applyAlignment="1" applyProtection="1">
      <alignment horizontal="center" vertical="center"/>
    </xf>
    <xf numFmtId="3" fontId="27" fillId="35" borderId="15" xfId="0" applyFont="1" applyFill="1" applyBorder="1" applyAlignment="1" applyProtection="1">
      <alignment horizontal="center" vertical="center"/>
    </xf>
    <xf numFmtId="3" fontId="27" fillId="35" borderId="16" xfId="0" applyFont="1" applyFill="1" applyBorder="1" applyAlignment="1" applyProtection="1">
      <alignment horizontal="center" vertical="center"/>
    </xf>
    <xf numFmtId="3" fontId="13" fillId="0" borderId="17" xfId="0" applyFont="1" applyFill="1" applyBorder="1" applyAlignment="1" applyProtection="1">
      <alignment horizontal="center" vertical="center" wrapText="1"/>
    </xf>
    <xf numFmtId="3" fontId="29" fillId="0" borderId="1" xfId="0" applyFont="1" applyFill="1" applyBorder="1" applyAlignment="1" applyProtection="1">
      <alignment horizontal="center" vertical="center" wrapText="1"/>
    </xf>
    <xf numFmtId="3" fontId="29" fillId="0" borderId="18" xfId="0" applyFont="1" applyFill="1" applyBorder="1" applyAlignment="1" applyProtection="1">
      <alignment horizontal="center" vertical="center" wrapText="1"/>
    </xf>
    <xf numFmtId="3" fontId="13" fillId="0" borderId="19" xfId="0" applyFont="1" applyFill="1" applyBorder="1" applyAlignment="1" applyProtection="1">
      <alignment horizontal="center" vertical="center" wrapText="1"/>
    </xf>
    <xf numFmtId="3" fontId="29" fillId="0" borderId="20" xfId="0" applyFont="1" applyFill="1" applyBorder="1" applyAlignment="1" applyProtection="1">
      <alignment horizontal="center" vertical="center" wrapText="1"/>
    </xf>
    <xf numFmtId="9" fontId="29" fillId="0" borderId="21" xfId="0" applyNumberFormat="1" applyFont="1" applyFill="1" applyBorder="1" applyAlignment="1" applyProtection="1">
      <alignment horizontal="center" vertical="center" wrapText="1"/>
    </xf>
    <xf numFmtId="3" fontId="27" fillId="35" borderId="16" xfId="0" applyFont="1" applyFill="1" applyBorder="1" applyAlignment="1" applyProtection="1">
      <alignment vertical="center"/>
    </xf>
    <xf numFmtId="3" fontId="29" fillId="0" borderId="17" xfId="0" applyFont="1" applyFill="1" applyBorder="1" applyAlignment="1" applyProtection="1">
      <alignment horizontal="center" vertical="center" wrapText="1"/>
    </xf>
    <xf numFmtId="3" fontId="29" fillId="0" borderId="18" xfId="0" applyFont="1" applyFill="1" applyBorder="1" applyAlignment="1" applyProtection="1">
      <alignment vertical="center" wrapText="1"/>
    </xf>
    <xf numFmtId="3" fontId="29" fillId="0" borderId="19" xfId="0" applyFont="1" applyFill="1" applyBorder="1" applyAlignment="1" applyProtection="1">
      <alignment horizontal="center" vertical="center" wrapText="1"/>
    </xf>
    <xf numFmtId="3" fontId="29" fillId="0" borderId="21" xfId="0" applyFont="1" applyFill="1" applyBorder="1" applyAlignment="1" applyProtection="1">
      <alignment vertical="center" wrapText="1"/>
    </xf>
    <xf numFmtId="3" fontId="29" fillId="0" borderId="0" xfId="0" applyFont="1" applyFill="1" applyAlignment="1" applyProtection="1">
      <alignment vertical="center"/>
    </xf>
    <xf numFmtId="3" fontId="32" fillId="0" borderId="0" xfId="0" applyFont="1" applyAlignment="1" applyProtection="1"/>
    <xf numFmtId="3" fontId="29" fillId="0" borderId="0" xfId="0" applyFont="1" applyAlignment="1" applyProtection="1"/>
    <xf numFmtId="3" fontId="29" fillId="0" borderId="0" xfId="0" applyFont="1" applyProtection="1"/>
    <xf numFmtId="3" fontId="13" fillId="35" borderId="14" xfId="0" applyFont="1" applyFill="1" applyBorder="1" applyAlignment="1" applyProtection="1">
      <alignment horizontal="center" vertical="center" wrapText="1"/>
    </xf>
    <xf numFmtId="3" fontId="13" fillId="35" borderId="16" xfId="0" applyFont="1" applyFill="1" applyBorder="1" applyAlignment="1" applyProtection="1">
      <alignment horizontal="center" vertical="center" wrapText="1"/>
    </xf>
    <xf numFmtId="3" fontId="29" fillId="0" borderId="17" xfId="0" applyFont="1" applyBorder="1" applyAlignment="1" applyProtection="1">
      <alignment horizontal="center" vertical="center" wrapText="1"/>
    </xf>
    <xf numFmtId="3" fontId="29" fillId="0" borderId="19" xfId="0" applyFont="1" applyBorder="1" applyAlignment="1" applyProtection="1">
      <alignment horizontal="center" vertical="center" wrapText="1"/>
    </xf>
    <xf numFmtId="3" fontId="33" fillId="0" borderId="0" xfId="0" applyFont="1" applyProtection="1"/>
    <xf numFmtId="3" fontId="29" fillId="0" borderId="0" xfId="0" applyFont="1" applyBorder="1" applyProtection="1"/>
    <xf numFmtId="3" fontId="29" fillId="0" borderId="18" xfId="0" applyFont="1" applyBorder="1" applyAlignment="1" applyProtection="1">
      <alignment horizontal="left" vertical="center" wrapText="1"/>
    </xf>
    <xf numFmtId="3" fontId="29" fillId="0" borderId="21" xfId="0" applyFont="1" applyBorder="1" applyAlignment="1" applyProtection="1">
      <alignment horizontal="left" vertical="center" wrapText="1"/>
    </xf>
    <xf numFmtId="3" fontId="0" fillId="0" borderId="0" xfId="0"/>
    <xf numFmtId="0" fontId="11" fillId="0" borderId="0" xfId="4" applyBorder="1">
      <alignment vertical="center"/>
    </xf>
    <xf numFmtId="3" fontId="0" fillId="0" borderId="0" xfId="0" applyBorder="1"/>
    <xf numFmtId="0" fontId="13" fillId="0" borderId="0" xfId="6" applyBorder="1">
      <alignment horizontal="left" vertical="center" indent="1"/>
    </xf>
    <xf numFmtId="3" fontId="0" fillId="0" borderId="0" xfId="0" applyNumberFormat="1" applyBorder="1" applyAlignment="1">
      <alignment horizontal="right" indent="1"/>
    </xf>
    <xf numFmtId="165" fontId="0" fillId="0" borderId="0" xfId="0" applyNumberFormat="1" applyBorder="1" applyAlignment="1">
      <alignment horizontal="right" indent="1"/>
    </xf>
    <xf numFmtId="3" fontId="0" fillId="0" borderId="0" xfId="0"/>
    <xf numFmtId="3" fontId="0" fillId="0" borderId="0" xfId="0"/>
    <xf numFmtId="0" fontId="0" fillId="0" borderId="0" xfId="52" applyFont="1"/>
    <xf numFmtId="3" fontId="9" fillId="0" borderId="0" xfId="20" applyAlignment="1">
      <alignment horizontal="center" vertical="center"/>
    </xf>
    <xf numFmtId="3" fontId="0" fillId="0" borderId="0" xfId="0"/>
    <xf numFmtId="0" fontId="13" fillId="0" borderId="10" xfId="6" applyBorder="1" applyAlignment="1">
      <alignment horizontal="left" vertical="center" indent="1"/>
    </xf>
    <xf numFmtId="3" fontId="0" fillId="0" borderId="10" xfId="0" applyBorder="1" applyAlignment="1">
      <alignment horizontal="center"/>
    </xf>
    <xf numFmtId="0" fontId="26" fillId="0" borderId="10" xfId="49" applyBorder="1" applyAlignment="1">
      <alignment horizontal="center" vertical="center"/>
    </xf>
    <xf numFmtId="3" fontId="0" fillId="0" borderId="0" xfId="0"/>
    <xf numFmtId="3" fontId="0" fillId="0" borderId="0" xfId="0" applyAlignment="1" applyProtection="1">
      <alignment vertical="center"/>
    </xf>
    <xf numFmtId="0" fontId="11" fillId="0" borderId="2" xfId="4">
      <alignment vertical="center"/>
    </xf>
    <xf numFmtId="0" fontId="12" fillId="0" borderId="3" xfId="5">
      <alignment vertical="center"/>
    </xf>
    <xf numFmtId="0" fontId="26" fillId="0" borderId="0" xfId="49" applyFill="1" applyBorder="1">
      <alignment horizontal="left" vertical="center"/>
    </xf>
    <xf numFmtId="0" fontId="36" fillId="0" borderId="0" xfId="50">
      <alignment horizontal="right" vertical="center"/>
    </xf>
    <xf numFmtId="3" fontId="9" fillId="0" borderId="0" xfId="20">
      <alignment horizontal="right" vertical="center"/>
    </xf>
    <xf numFmtId="3" fontId="0" fillId="0" borderId="0" xfId="0"/>
    <xf numFmtId="3" fontId="38" fillId="0" borderId="0" xfId="0" applyFont="1" applyAlignment="1">
      <alignment horizontal="center"/>
    </xf>
    <xf numFmtId="3" fontId="34" fillId="0" borderId="0" xfId="0" applyFont="1" applyAlignment="1">
      <alignment horizontal="left"/>
    </xf>
    <xf numFmtId="3" fontId="43" fillId="0" borderId="0" xfId="0" applyFont="1" applyProtection="1"/>
    <xf numFmtId="0" fontId="13" fillId="0" borderId="0" xfId="6">
      <alignment horizontal="left" vertical="center" indent="1"/>
    </xf>
    <xf numFmtId="3" fontId="0" fillId="0" borderId="0" xfId="0"/>
    <xf numFmtId="3" fontId="0" fillId="0" borderId="0" xfId="0"/>
    <xf numFmtId="3" fontId="44" fillId="0" borderId="0" xfId="0" applyFont="1" applyAlignment="1"/>
    <xf numFmtId="3" fontId="44" fillId="0" borderId="0" xfId="0" applyFont="1"/>
    <xf numFmtId="3" fontId="44" fillId="0" borderId="0" xfId="0" applyFont="1" applyAlignment="1">
      <alignment vertical="top" wrapText="1"/>
    </xf>
    <xf numFmtId="3" fontId="46" fillId="37" borderId="0" xfId="0" applyFont="1" applyFill="1" applyAlignment="1" applyProtection="1">
      <alignment vertical="center" wrapText="1"/>
    </xf>
    <xf numFmtId="0" fontId="44" fillId="0" borderId="0" xfId="53" applyFont="1" applyAlignment="1">
      <alignment vertical="top" wrapText="1"/>
    </xf>
    <xf numFmtId="0" fontId="26" fillId="0" borderId="0" xfId="103" applyFill="1" applyBorder="1">
      <alignment horizontal="right" vertical="center"/>
    </xf>
    <xf numFmtId="3" fontId="45" fillId="0" borderId="0" xfId="0" applyFont="1"/>
    <xf numFmtId="168" fontId="10" fillId="36" borderId="1" xfId="60" applyFont="1" applyFill="1" applyBorder="1" applyAlignment="1" applyProtection="1">
      <alignment horizontal="right" vertical="center"/>
      <protection locked="0"/>
    </xf>
    <xf numFmtId="168" fontId="9" fillId="0" borderId="0" xfId="60" applyFont="1" applyAlignment="1">
      <alignment horizontal="right" vertical="center"/>
    </xf>
    <xf numFmtId="3" fontId="36" fillId="0" borderId="0" xfId="0" applyFont="1" applyAlignment="1" applyProtection="1">
      <alignment horizontal="right" vertical="center"/>
    </xf>
    <xf numFmtId="173" fontId="9" fillId="0" borderId="0" xfId="20" applyNumberFormat="1">
      <alignment horizontal="right" vertical="center"/>
    </xf>
    <xf numFmtId="0" fontId="8" fillId="2" borderId="22" xfId="3" applyBorder="1" applyAlignment="1" applyProtection="1">
      <alignment vertical="center"/>
    </xf>
    <xf numFmtId="3" fontId="42" fillId="0" borderId="0" xfId="0" applyFont="1" applyBorder="1" applyAlignment="1" applyProtection="1">
      <alignment vertical="center"/>
    </xf>
    <xf numFmtId="0" fontId="12" fillId="0" borderId="0" xfId="5" applyBorder="1" applyAlignment="1">
      <alignment horizontal="left"/>
    </xf>
    <xf numFmtId="165" fontId="9" fillId="35" borderId="0" xfId="20" applyNumberFormat="1" applyFill="1" applyAlignment="1">
      <alignment horizontal="right" vertical="center" indent="1"/>
    </xf>
    <xf numFmtId="3" fontId="9" fillId="35" borderId="0" xfId="20" applyFill="1" applyAlignment="1">
      <alignment horizontal="right" vertical="center" indent="1"/>
    </xf>
    <xf numFmtId="3" fontId="45" fillId="0" borderId="0" xfId="0" applyFont="1" applyAlignment="1">
      <alignment vertical="center"/>
    </xf>
    <xf numFmtId="165" fontId="9" fillId="0" borderId="0" xfId="20" applyNumberFormat="1" applyAlignment="1">
      <alignment horizontal="right" vertical="center" indent="1"/>
    </xf>
    <xf numFmtId="3" fontId="9" fillId="0" borderId="0" xfId="20" applyAlignment="1">
      <alignment horizontal="right" vertical="center" indent="1"/>
    </xf>
    <xf numFmtId="165" fontId="9" fillId="0" borderId="0" xfId="20" applyNumberFormat="1">
      <alignment horizontal="right" vertical="center"/>
    </xf>
    <xf numFmtId="0" fontId="27" fillId="0" borderId="10" xfId="51" applyAlignment="1">
      <alignment horizontal="left" vertical="center" indent="1"/>
    </xf>
    <xf numFmtId="3" fontId="9" fillId="35" borderId="0" xfId="20" applyFill="1" applyAlignment="1">
      <alignment horizontal="right" vertical="center" indent="2"/>
    </xf>
    <xf numFmtId="165" fontId="9" fillId="35" borderId="12" xfId="20" applyNumberFormat="1" applyFill="1" applyBorder="1" applyAlignment="1">
      <alignment horizontal="right" vertical="center" indent="1"/>
    </xf>
    <xf numFmtId="165" fontId="9" fillId="35" borderId="12" xfId="20" applyNumberFormat="1" applyFill="1" applyBorder="1" applyAlignment="1">
      <alignment horizontal="right" vertical="center" indent="2"/>
    </xf>
    <xf numFmtId="3" fontId="9" fillId="0" borderId="0" xfId="20" applyAlignment="1">
      <alignment horizontal="right" vertical="center" indent="2"/>
    </xf>
    <xf numFmtId="165" fontId="9" fillId="0" borderId="0" xfId="20" applyNumberFormat="1" applyBorder="1" applyAlignment="1">
      <alignment horizontal="right" vertical="center" indent="1"/>
    </xf>
    <xf numFmtId="165" fontId="9" fillId="0" borderId="0" xfId="20" applyNumberFormat="1" applyBorder="1" applyAlignment="1">
      <alignment horizontal="right" vertical="center" indent="2"/>
    </xf>
    <xf numFmtId="165" fontId="9" fillId="35" borderId="0" xfId="20" applyNumberFormat="1" applyFill="1" applyBorder="1" applyAlignment="1">
      <alignment horizontal="right" vertical="center" indent="1"/>
    </xf>
    <xf numFmtId="165" fontId="9" fillId="35" borderId="0" xfId="20" applyNumberFormat="1" applyFill="1" applyBorder="1" applyAlignment="1">
      <alignment horizontal="right" vertical="center" indent="2"/>
    </xf>
    <xf numFmtId="3" fontId="32" fillId="0" borderId="0" xfId="0" applyFont="1" applyAlignment="1" applyProtection="1">
      <alignment vertical="center"/>
    </xf>
    <xf numFmtId="3" fontId="49" fillId="0" borderId="0" xfId="0" applyFont="1" applyAlignment="1" applyProtection="1">
      <alignment vertical="center"/>
    </xf>
    <xf numFmtId="0" fontId="12" fillId="38" borderId="0" xfId="5" applyFill="1" applyBorder="1" applyAlignment="1"/>
    <xf numFmtId="0" fontId="27" fillId="0" borderId="24" xfId="5" applyFont="1" applyBorder="1" applyAlignment="1">
      <alignment horizontal="center"/>
    </xf>
    <xf numFmtId="0" fontId="27" fillId="0" borderId="25" xfId="5" applyFont="1" applyBorder="1" applyAlignment="1">
      <alignment horizontal="center"/>
    </xf>
    <xf numFmtId="0" fontId="12" fillId="38" borderId="0" xfId="5" applyFill="1" applyBorder="1" applyAlignment="1">
      <alignment horizontal="left"/>
    </xf>
    <xf numFmtId="0" fontId="26" fillId="0" borderId="26" xfId="49" applyBorder="1" applyAlignment="1">
      <alignment horizontal="center" vertical="center"/>
    </xf>
    <xf numFmtId="0" fontId="13" fillId="38" borderId="0" xfId="6" applyFill="1" applyBorder="1" applyAlignment="1">
      <alignment horizontal="left" vertical="center" indent="1"/>
    </xf>
    <xf numFmtId="3" fontId="0" fillId="38" borderId="0" xfId="0" applyFill="1" applyBorder="1" applyAlignment="1">
      <alignment horizontal="center"/>
    </xf>
    <xf numFmtId="169" fontId="9" fillId="35" borderId="23" xfId="20" applyNumberFormat="1" applyFill="1" applyBorder="1" applyAlignment="1">
      <alignment horizontal="right" vertical="center" indent="2"/>
    </xf>
    <xf numFmtId="0" fontId="13" fillId="38" borderId="0" xfId="6" applyFill="1" applyBorder="1" applyAlignment="1">
      <alignment vertical="center"/>
    </xf>
    <xf numFmtId="169" fontId="9" fillId="0" borderId="23" xfId="20" applyNumberFormat="1" applyBorder="1" applyAlignment="1">
      <alignment horizontal="right" vertical="center" indent="2"/>
    </xf>
    <xf numFmtId="3" fontId="0" fillId="38" borderId="0" xfId="0" applyFill="1" applyBorder="1" applyAlignment="1" applyProtection="1">
      <alignment vertical="center"/>
    </xf>
    <xf numFmtId="0" fontId="27" fillId="38" borderId="0" xfId="51" applyFill="1" applyBorder="1">
      <alignment horizontal="left" vertical="center" indent="1"/>
    </xf>
    <xf numFmtId="0" fontId="27" fillId="38" borderId="0" xfId="51" applyFill="1" applyBorder="1" applyAlignment="1">
      <alignment horizontal="left" vertical="center" indent="1"/>
    </xf>
    <xf numFmtId="0" fontId="27" fillId="0" borderId="10" xfId="51">
      <alignment horizontal="left" vertical="center" indent="1"/>
    </xf>
    <xf numFmtId="3" fontId="32" fillId="0" borderId="0" xfId="0" applyFont="1" applyBorder="1" applyAlignment="1" applyProtection="1">
      <alignment vertical="center" wrapText="1"/>
    </xf>
    <xf numFmtId="0" fontId="32" fillId="0" borderId="0" xfId="52" applyFont="1" applyBorder="1" applyAlignment="1">
      <alignment vertical="center" wrapText="1"/>
    </xf>
    <xf numFmtId="3" fontId="32" fillId="0" borderId="0" xfId="0" applyFont="1" applyBorder="1" applyAlignment="1" applyProtection="1">
      <alignment vertical="center"/>
    </xf>
    <xf numFmtId="3" fontId="32" fillId="0" borderId="0" xfId="0" applyFont="1" applyBorder="1" applyAlignment="1" applyProtection="1">
      <alignment horizontal="left" vertical="top"/>
    </xf>
    <xf numFmtId="165" fontId="30" fillId="0" borderId="12" xfId="0" applyNumberFormat="1" applyFont="1" applyBorder="1" applyAlignment="1" applyProtection="1">
      <alignment horizontal="right" vertical="center" indent="1"/>
    </xf>
    <xf numFmtId="169" fontId="30" fillId="0" borderId="19" xfId="0" applyNumberFormat="1" applyFont="1" applyBorder="1" applyAlignment="1" applyProtection="1">
      <alignment horizontal="right" vertical="center" indent="2"/>
    </xf>
    <xf numFmtId="3" fontId="32" fillId="0" borderId="0" xfId="0" applyFont="1" applyBorder="1" applyAlignment="1" applyProtection="1">
      <alignment horizontal="left" vertical="center"/>
    </xf>
    <xf numFmtId="3" fontId="0" fillId="0" borderId="0" xfId="0" applyAlignment="1" applyProtection="1">
      <alignment horizontal="left" vertical="center"/>
    </xf>
    <xf numFmtId="3" fontId="38" fillId="0" borderId="0" xfId="0" applyFont="1" applyAlignment="1" applyProtection="1">
      <alignment vertical="center"/>
    </xf>
    <xf numFmtId="169" fontId="9" fillId="0" borderId="0" xfId="20" applyNumberFormat="1">
      <alignment horizontal="right" vertical="center"/>
    </xf>
    <xf numFmtId="0" fontId="26" fillId="0" borderId="0" xfId="103" applyAlignment="1">
      <alignment horizontal="right" vertical="center"/>
    </xf>
    <xf numFmtId="167" fontId="9" fillId="0" borderId="0" xfId="105" applyFont="1" applyAlignment="1">
      <alignment horizontal="right" vertical="center"/>
    </xf>
    <xf numFmtId="0" fontId="26" fillId="0" borderId="0" xfId="49" applyAlignment="1">
      <alignment horizontal="left" vertical="center"/>
    </xf>
    <xf numFmtId="166" fontId="9" fillId="0" borderId="0" xfId="104" applyFont="1" applyAlignment="1">
      <alignment horizontal="right" vertical="center"/>
    </xf>
    <xf numFmtId="0" fontId="29" fillId="0" borderId="0" xfId="52" applyAlignment="1">
      <alignment vertical="center"/>
    </xf>
    <xf numFmtId="0" fontId="29" fillId="0" borderId="0" xfId="52" applyAlignment="1">
      <alignment horizontal="right" vertical="center"/>
    </xf>
    <xf numFmtId="165" fontId="27" fillId="0" borderId="10" xfId="51" applyNumberFormat="1" applyFont="1" applyAlignment="1">
      <alignment horizontal="right" vertical="center" indent="1"/>
    </xf>
    <xf numFmtId="169" fontId="27" fillId="0" borderId="26" xfId="51" applyNumberFormat="1" applyFont="1" applyBorder="1" applyAlignment="1">
      <alignment horizontal="right" vertical="center" indent="2"/>
    </xf>
    <xf numFmtId="0" fontId="51" fillId="0" borderId="0" xfId="5" applyFont="1" applyBorder="1" applyAlignment="1">
      <alignment horizontal="center"/>
    </xf>
    <xf numFmtId="0" fontId="50" fillId="0" borderId="0" xfId="5" applyFont="1" applyBorder="1" applyAlignment="1">
      <alignment horizontal="center"/>
    </xf>
    <xf numFmtId="0" fontId="50" fillId="0" borderId="0" xfId="5" applyFont="1" applyBorder="1" applyAlignment="1">
      <alignment horizontal="center" vertical="center"/>
    </xf>
    <xf numFmtId="0" fontId="0" fillId="0" borderId="0" xfId="52" applyFont="1" applyBorder="1" applyAlignment="1">
      <alignment vertical="center" wrapText="1"/>
    </xf>
    <xf numFmtId="0" fontId="11" fillId="0" borderId="0" xfId="4" applyBorder="1" applyAlignment="1">
      <alignment horizontal="left" vertical="center"/>
    </xf>
    <xf numFmtId="3" fontId="32" fillId="0" borderId="0" xfId="0" applyFont="1" applyAlignment="1" applyProtection="1">
      <alignment horizontal="left" vertical="center"/>
    </xf>
    <xf numFmtId="3" fontId="10" fillId="36" borderId="1" xfId="1">
      <alignment horizontal="right" vertical="center"/>
      <protection locked="0"/>
    </xf>
    <xf numFmtId="3" fontId="10" fillId="39" borderId="1" xfId="1" applyFill="1">
      <alignment horizontal="right" vertical="center"/>
      <protection locked="0"/>
    </xf>
    <xf numFmtId="3" fontId="0" fillId="0" borderId="0" xfId="0" applyBorder="1" applyAlignment="1" applyProtection="1">
      <alignment vertical="center"/>
    </xf>
    <xf numFmtId="0" fontId="12" fillId="0" borderId="3" xfId="5">
      <alignment vertical="center"/>
    </xf>
    <xf numFmtId="0" fontId="27" fillId="0" borderId="11" xfId="51" applyBorder="1" applyAlignment="1">
      <alignment horizontal="left" vertical="center" indent="1"/>
    </xf>
    <xf numFmtId="0" fontId="27" fillId="0" borderId="11" xfId="51" applyBorder="1">
      <alignment horizontal="left" vertical="center" indent="1"/>
    </xf>
    <xf numFmtId="3" fontId="27" fillId="0" borderId="11" xfId="51" applyNumberFormat="1" applyFont="1" applyBorder="1" applyAlignment="1">
      <alignment horizontal="right" vertical="center" indent="1"/>
    </xf>
    <xf numFmtId="165" fontId="27" fillId="0" borderId="11" xfId="51" applyNumberFormat="1" applyFont="1" applyBorder="1" applyAlignment="1">
      <alignment horizontal="right" vertical="center" indent="1"/>
    </xf>
    <xf numFmtId="3" fontId="27" fillId="0" borderId="11" xfId="51" applyNumberFormat="1" applyFont="1" applyBorder="1" applyAlignment="1">
      <alignment horizontal="right" vertical="center" indent="2"/>
    </xf>
    <xf numFmtId="165" fontId="27" fillId="0" borderId="11" xfId="51" applyNumberFormat="1" applyFont="1" applyBorder="1" applyAlignment="1">
      <alignment horizontal="right" vertical="center" indent="2"/>
    </xf>
    <xf numFmtId="3" fontId="30" fillId="0" borderId="10" xfId="0" applyNumberFormat="1" applyFont="1" applyBorder="1" applyAlignment="1" applyProtection="1">
      <alignment horizontal="right" vertical="center" indent="1"/>
    </xf>
    <xf numFmtId="165" fontId="30" fillId="0" borderId="10" xfId="0" applyNumberFormat="1" applyFont="1" applyBorder="1" applyAlignment="1" applyProtection="1">
      <alignment horizontal="right" vertical="center" indent="1"/>
    </xf>
    <xf numFmtId="165" fontId="30" fillId="0" borderId="10" xfId="0" applyNumberFormat="1" applyFont="1" applyBorder="1" applyAlignment="1" applyProtection="1">
      <alignment vertical="center"/>
    </xf>
    <xf numFmtId="3" fontId="30" fillId="0" borderId="10" xfId="0" applyFont="1" applyBorder="1" applyAlignment="1" applyProtection="1">
      <alignment horizontal="right" vertical="center" indent="1"/>
    </xf>
    <xf numFmtId="3" fontId="30" fillId="0" borderId="10" xfId="0" applyFont="1" applyBorder="1" applyAlignment="1" applyProtection="1">
      <alignment horizontal="right" vertical="center" indent="2"/>
    </xf>
    <xf numFmtId="165" fontId="30" fillId="0" borderId="10" xfId="0" applyNumberFormat="1" applyFont="1" applyBorder="1" applyAlignment="1" applyProtection="1">
      <alignment horizontal="right" vertical="center" indent="2"/>
    </xf>
    <xf numFmtId="3" fontId="30" fillId="0" borderId="10" xfId="0" applyFont="1" applyBorder="1" applyAlignment="1" applyProtection="1">
      <alignment horizontal="right" vertical="center" indent="3"/>
    </xf>
    <xf numFmtId="0" fontId="30" fillId="0" borderId="10" xfId="0" applyNumberFormat="1" applyFont="1" applyBorder="1" applyAlignment="1" applyProtection="1">
      <alignment horizontal="right" vertical="center" indent="3"/>
    </xf>
    <xf numFmtId="3" fontId="0" fillId="0" borderId="0" xfId="0"/>
    <xf numFmtId="0" fontId="32" fillId="0" borderId="0" xfId="52" applyFont="1" applyBorder="1" applyAlignment="1">
      <alignment vertical="center" wrapText="1"/>
    </xf>
    <xf numFmtId="0" fontId="11" fillId="0" borderId="2" xfId="4" applyBorder="1">
      <alignment vertical="center"/>
    </xf>
    <xf numFmtId="3" fontId="32" fillId="0" borderId="0" xfId="0" applyFont="1" applyBorder="1" applyAlignment="1" applyProtection="1">
      <alignment vertical="center" wrapText="1"/>
    </xf>
    <xf numFmtId="3" fontId="0" fillId="0" borderId="0" xfId="0"/>
    <xf numFmtId="3" fontId="45" fillId="0" borderId="0" xfId="0" applyFont="1" applyAlignment="1">
      <alignment horizontal="left" vertical="center" wrapText="1"/>
    </xf>
    <xf numFmtId="0" fontId="13" fillId="0" borderId="0" xfId="6">
      <alignment horizontal="left" vertical="center" indent="1"/>
    </xf>
    <xf numFmtId="3" fontId="28" fillId="0" borderId="0" xfId="0" applyFont="1" applyAlignment="1">
      <alignment horizontal="left" vertical="top" wrapText="1"/>
    </xf>
    <xf numFmtId="3" fontId="0" fillId="0" borderId="0" xfId="0" applyAlignment="1"/>
    <xf numFmtId="3" fontId="0" fillId="0" borderId="0" xfId="0" applyAlignment="1">
      <alignment vertical="top" wrapText="1"/>
    </xf>
    <xf numFmtId="0" fontId="12" fillId="0" borderId="3" xfId="5">
      <alignment vertical="center"/>
    </xf>
    <xf numFmtId="0" fontId="26" fillId="0" borderId="10" xfId="49" applyBorder="1" applyAlignment="1">
      <alignment horizontal="center" vertical="center"/>
    </xf>
    <xf numFmtId="0" fontId="12" fillId="0" borderId="3" xfId="5" applyAlignment="1">
      <alignment horizontal="center" vertical="center" wrapText="1"/>
    </xf>
    <xf numFmtId="0" fontId="13" fillId="38" borderId="0" xfId="6" applyFont="1" applyFill="1">
      <alignment horizontal="left" vertical="center" indent="1"/>
    </xf>
    <xf numFmtId="170" fontId="10" fillId="36" borderId="1" xfId="1" applyNumberFormat="1" applyProtection="1">
      <alignment horizontal="right" vertical="center"/>
      <protection locked="0"/>
    </xf>
    <xf numFmtId="171" fontId="10" fillId="36" borderId="1" xfId="1" applyNumberFormat="1" applyProtection="1">
      <alignment horizontal="right" vertical="center"/>
      <protection locked="0"/>
    </xf>
    <xf numFmtId="3" fontId="10" fillId="36" borderId="1" xfId="1" applyProtection="1">
      <alignment horizontal="right" vertical="center"/>
      <protection locked="0"/>
    </xf>
    <xf numFmtId="172" fontId="10" fillId="36" borderId="1" xfId="1" applyNumberFormat="1" applyProtection="1">
      <alignment horizontal="right" vertical="center"/>
      <protection locked="0"/>
    </xf>
    <xf numFmtId="3" fontId="10" fillId="36" borderId="1" xfId="1" applyAlignment="1" applyProtection="1">
      <alignment horizontal="right" vertical="center" indent="1"/>
      <protection locked="0"/>
    </xf>
    <xf numFmtId="3" fontId="10" fillId="39" borderId="1" xfId="1" applyFill="1" applyAlignment="1" applyProtection="1">
      <alignment horizontal="right" vertical="center" indent="1"/>
      <protection locked="0"/>
    </xf>
    <xf numFmtId="3" fontId="10" fillId="39" borderId="20" xfId="1" applyFill="1" applyBorder="1" applyAlignment="1" applyProtection="1">
      <alignment horizontal="right" vertical="center" indent="1"/>
      <protection locked="0"/>
    </xf>
    <xf numFmtId="0" fontId="12" fillId="0" borderId="0" xfId="5" applyBorder="1" applyAlignment="1" applyProtection="1">
      <alignment horizontal="left"/>
    </xf>
    <xf numFmtId="0" fontId="51" fillId="0" borderId="0" xfId="5" applyFont="1" applyBorder="1" applyAlignment="1" applyProtection="1">
      <alignment horizontal="center"/>
    </xf>
    <xf numFmtId="0" fontId="50" fillId="0" borderId="0" xfId="5" applyFont="1" applyBorder="1" applyAlignment="1" applyProtection="1">
      <alignment horizontal="center"/>
    </xf>
    <xf numFmtId="0" fontId="13" fillId="0" borderId="0" xfId="5" applyFont="1" applyBorder="1" applyAlignment="1" applyProtection="1">
      <alignment horizontal="center"/>
    </xf>
    <xf numFmtId="0" fontId="13" fillId="0" borderId="10" xfId="6" applyBorder="1" applyAlignment="1" applyProtection="1">
      <alignment horizontal="left" vertical="center" indent="1"/>
    </xf>
    <xf numFmtId="3" fontId="0" fillId="0" borderId="10" xfId="0" applyBorder="1" applyAlignment="1" applyProtection="1">
      <alignment horizontal="center"/>
    </xf>
    <xf numFmtId="0" fontId="26" fillId="0" borderId="10" xfId="49" applyBorder="1" applyAlignment="1" applyProtection="1">
      <alignment horizontal="center" vertical="center"/>
    </xf>
    <xf numFmtId="165" fontId="9" fillId="35" borderId="0" xfId="20" applyNumberFormat="1" applyFill="1" applyAlignment="1" applyProtection="1">
      <alignment horizontal="right" vertical="center" indent="1"/>
    </xf>
    <xf numFmtId="165" fontId="9" fillId="35" borderId="0" xfId="20" applyNumberFormat="1" applyFill="1" applyProtection="1">
      <alignment horizontal="right" vertical="center"/>
    </xf>
    <xf numFmtId="165" fontId="9" fillId="0" borderId="0" xfId="20" applyNumberFormat="1" applyAlignment="1" applyProtection="1">
      <alignment horizontal="right" vertical="center" indent="1"/>
    </xf>
    <xf numFmtId="165" fontId="9" fillId="0" borderId="0" xfId="20" applyNumberFormat="1" applyProtection="1">
      <alignment horizontal="right" vertical="center"/>
    </xf>
    <xf numFmtId="170" fontId="9" fillId="0" borderId="0" xfId="20" applyNumberFormat="1" applyAlignment="1" applyProtection="1">
      <alignment horizontal="right" vertical="center" indent="1"/>
    </xf>
    <xf numFmtId="0" fontId="27" fillId="0" borderId="11" xfId="51" applyBorder="1" applyAlignment="1" applyProtection="1">
      <alignment horizontal="left" vertical="center" indent="1"/>
    </xf>
    <xf numFmtId="0" fontId="27" fillId="0" borderId="11" xfId="51" applyBorder="1" applyProtection="1">
      <alignment horizontal="left" vertical="center" indent="1"/>
    </xf>
    <xf numFmtId="3" fontId="27" fillId="0" borderId="11" xfId="51" applyNumberFormat="1" applyFont="1" applyBorder="1" applyAlignment="1" applyProtection="1">
      <alignment horizontal="right" vertical="center" indent="1"/>
    </xf>
    <xf numFmtId="165" fontId="27" fillId="0" borderId="11" xfId="51" applyNumberFormat="1" applyFont="1" applyBorder="1" applyAlignment="1" applyProtection="1">
      <alignment horizontal="right" vertical="center" indent="1"/>
    </xf>
    <xf numFmtId="165" fontId="27" fillId="0" borderId="11" xfId="51" applyNumberFormat="1" applyBorder="1" applyAlignment="1" applyProtection="1">
      <alignment horizontal="right" vertical="center"/>
    </xf>
    <xf numFmtId="0" fontId="13" fillId="0" borderId="0" xfId="6" applyProtection="1">
      <alignment horizontal="left" vertical="center" indent="1"/>
    </xf>
    <xf numFmtId="0" fontId="13" fillId="0" borderId="10" xfId="6" applyBorder="1" applyAlignment="1" applyProtection="1">
      <alignment horizontal="left" vertical="center"/>
    </xf>
    <xf numFmtId="3" fontId="27" fillId="0" borderId="11" xfId="51" applyNumberFormat="1" applyFont="1" applyBorder="1" applyAlignment="1" applyProtection="1">
      <alignment horizontal="right" vertical="center" indent="3"/>
    </xf>
    <xf numFmtId="3" fontId="32" fillId="0" borderId="0" xfId="0" applyFont="1" applyAlignment="1" applyProtection="1">
      <alignment vertical="center"/>
      <protection locked="0"/>
    </xf>
    <xf numFmtId="3" fontId="32" fillId="0" borderId="0" xfId="0" applyFont="1" applyBorder="1" applyAlignment="1" applyProtection="1">
      <alignment vertical="center" wrapText="1"/>
      <protection locked="0"/>
    </xf>
    <xf numFmtId="3" fontId="0" fillId="0" borderId="0" xfId="0" applyAlignment="1" applyProtection="1">
      <alignment vertical="center"/>
      <protection locked="0"/>
    </xf>
    <xf numFmtId="0" fontId="11" fillId="0" borderId="0" xfId="4" applyBorder="1" applyProtection="1">
      <alignment vertical="center"/>
      <protection locked="0"/>
    </xf>
    <xf numFmtId="165" fontId="10" fillId="36" borderId="1" xfId="1" applyNumberFormat="1" applyAlignment="1" applyProtection="1">
      <alignment horizontal="right" vertical="center" indent="1"/>
      <protection locked="0"/>
    </xf>
    <xf numFmtId="3" fontId="10" fillId="36" borderId="1" xfId="1" applyAlignment="1" applyProtection="1">
      <alignment horizontal="right" vertical="center" indent="3"/>
      <protection locked="0"/>
    </xf>
    <xf numFmtId="165" fontId="9" fillId="35" borderId="0" xfId="20" applyNumberFormat="1" applyFill="1" applyAlignment="1" applyProtection="1">
      <alignment horizontal="right" vertical="center" indent="1"/>
      <protection locked="0"/>
    </xf>
    <xf numFmtId="165" fontId="10" fillId="39" borderId="1" xfId="1" applyNumberFormat="1" applyFill="1" applyAlignment="1" applyProtection="1">
      <alignment horizontal="right" vertical="center" indent="1"/>
      <protection locked="0"/>
    </xf>
    <xf numFmtId="3" fontId="10" fillId="39" borderId="1" xfId="1" applyFill="1" applyAlignment="1" applyProtection="1">
      <alignment horizontal="right" vertical="center" indent="3"/>
      <protection locked="0"/>
    </xf>
    <xf numFmtId="165" fontId="9" fillId="0" borderId="0" xfId="20" applyNumberFormat="1" applyAlignment="1" applyProtection="1">
      <alignment horizontal="right" vertical="center" indent="1"/>
      <protection locked="0"/>
    </xf>
    <xf numFmtId="165" fontId="10" fillId="39" borderId="20" xfId="1" applyNumberFormat="1" applyFill="1" applyBorder="1" applyAlignment="1" applyProtection="1">
      <alignment horizontal="right" vertical="center" indent="1"/>
      <protection locked="0"/>
    </xf>
    <xf numFmtId="3" fontId="10" fillId="39" borderId="20" xfId="1" applyFill="1" applyBorder="1" applyAlignment="1" applyProtection="1">
      <alignment horizontal="right" vertical="center" indent="3"/>
      <protection locked="0"/>
    </xf>
    <xf numFmtId="3" fontId="32" fillId="0" borderId="0" xfId="0" applyFont="1" applyBorder="1" applyAlignment="1" applyProtection="1">
      <alignment vertical="center"/>
      <protection locked="0"/>
    </xf>
    <xf numFmtId="3" fontId="0" fillId="0" borderId="0" xfId="0" applyBorder="1" applyAlignment="1" applyProtection="1">
      <alignment vertical="center"/>
      <protection locked="0"/>
    </xf>
    <xf numFmtId="0" fontId="32" fillId="0" borderId="0" xfId="52" applyFont="1" applyBorder="1" applyAlignment="1" applyProtection="1">
      <alignment vertical="center" wrapText="1"/>
      <protection locked="0"/>
    </xf>
    <xf numFmtId="0" fontId="11" fillId="0" borderId="2" xfId="4" applyBorder="1" applyProtection="1">
      <alignment vertical="center"/>
      <protection locked="0"/>
    </xf>
    <xf numFmtId="3" fontId="30" fillId="0" borderId="0" xfId="0" applyFont="1" applyAlignment="1" applyProtection="1">
      <alignment vertical="center"/>
      <protection locked="0"/>
    </xf>
    <xf numFmtId="3" fontId="10" fillId="36" borderId="1" xfId="1" applyAlignment="1" applyProtection="1">
      <alignment horizontal="center" vertical="center"/>
      <protection locked="0"/>
    </xf>
    <xf numFmtId="0" fontId="10" fillId="36" borderId="1" xfId="1" applyNumberFormat="1" applyFont="1" applyFill="1" applyBorder="1" applyAlignment="1" applyProtection="1">
      <alignment horizontal="center" vertical="center"/>
      <protection locked="0"/>
    </xf>
    <xf numFmtId="3" fontId="10" fillId="36" borderId="1" xfId="1" applyNumberFormat="1" applyFont="1" applyFill="1" applyBorder="1" applyAlignment="1" applyProtection="1">
      <alignment horizontal="center" vertical="center"/>
      <protection locked="0"/>
    </xf>
    <xf numFmtId="3" fontId="0" fillId="0" borderId="0" xfId="0" applyAlignment="1"/>
    <xf numFmtId="0" fontId="12" fillId="0" borderId="3" xfId="5" applyBorder="1" applyAlignment="1">
      <alignment horizontal="left" vertical="center"/>
    </xf>
    <xf numFmtId="0" fontId="11" fillId="0" borderId="2" xfId="4" applyAlignment="1">
      <alignment horizontal="center" vertical="center"/>
    </xf>
    <xf numFmtId="3" fontId="32" fillId="34" borderId="1" xfId="0" applyFont="1" applyFill="1" applyBorder="1" applyAlignment="1" applyProtection="1">
      <alignment horizontal="center" vertical="center"/>
    </xf>
    <xf numFmtId="3" fontId="32" fillId="34" borderId="1" xfId="0" applyFont="1" applyFill="1" applyBorder="1" applyAlignment="1" applyProtection="1">
      <alignment horizontal="center"/>
    </xf>
    <xf numFmtId="3" fontId="30" fillId="0" borderId="0" xfId="0" applyFont="1" applyAlignment="1" applyProtection="1">
      <alignment horizontal="center" vertical="top"/>
      <protection locked="0"/>
    </xf>
    <xf numFmtId="3" fontId="30" fillId="0" borderId="0" xfId="0" applyFont="1" applyAlignment="1" applyProtection="1">
      <alignment horizontal="center" vertical="center" wrapText="1"/>
      <protection locked="0"/>
    </xf>
    <xf numFmtId="0" fontId="28" fillId="0" borderId="0" xfId="53" applyAlignment="1">
      <alignment horizontal="left" vertical="top" wrapText="1"/>
    </xf>
    <xf numFmtId="3" fontId="30" fillId="0" borderId="0" xfId="0" applyFont="1" applyAlignment="1" applyProtection="1">
      <alignment horizontal="center" vertical="center"/>
      <protection locked="0"/>
    </xf>
    <xf numFmtId="3" fontId="0" fillId="0" borderId="12" xfId="0" applyBorder="1" applyAlignment="1">
      <alignment horizontal="center" vertical="top"/>
    </xf>
    <xf numFmtId="3" fontId="28" fillId="0" borderId="0" xfId="0" applyFont="1" applyAlignment="1" applyProtection="1">
      <alignment horizontal="left" vertical="top" wrapText="1"/>
      <protection locked="0"/>
    </xf>
    <xf numFmtId="0" fontId="8" fillId="2" borderId="0" xfId="3" applyBorder="1">
      <alignment horizontal="left" vertical="center" indent="1"/>
    </xf>
    <xf numFmtId="3" fontId="42" fillId="0" borderId="12" xfId="0" applyFont="1" applyBorder="1" applyAlignment="1">
      <alignment horizontal="right" vertical="top"/>
    </xf>
    <xf numFmtId="3" fontId="44" fillId="0" borderId="0" xfId="0" applyFont="1" applyAlignment="1">
      <alignment horizontal="center"/>
    </xf>
    <xf numFmtId="3" fontId="45" fillId="0" borderId="0" xfId="0" applyFont="1" applyAlignment="1">
      <alignment horizontal="left" wrapText="1"/>
    </xf>
    <xf numFmtId="0" fontId="28" fillId="0" borderId="0" xfId="53" applyAlignment="1" applyProtection="1">
      <alignment horizontal="left" vertical="top" wrapText="1"/>
      <protection locked="0"/>
    </xf>
    <xf numFmtId="0" fontId="12" fillId="0" borderId="11" xfId="5" applyBorder="1" applyAlignment="1">
      <alignment horizontal="left" vertical="center"/>
    </xf>
    <xf numFmtId="0" fontId="12" fillId="0" borderId="11" xfId="5" applyBorder="1" applyAlignment="1">
      <alignment horizontal="center" vertical="center"/>
    </xf>
    <xf numFmtId="0" fontId="12" fillId="0" borderId="3" xfId="5">
      <alignment vertical="center"/>
    </xf>
    <xf numFmtId="0" fontId="28" fillId="0" borderId="0" xfId="53" applyAlignment="1" applyProtection="1">
      <alignment vertical="top" wrapText="1"/>
      <protection locked="0"/>
    </xf>
    <xf numFmtId="3" fontId="0" fillId="0" borderId="0" xfId="0" applyAlignment="1" applyProtection="1">
      <alignment vertical="top" wrapText="1"/>
      <protection locked="0"/>
    </xf>
    <xf numFmtId="3" fontId="45" fillId="0" borderId="0" xfId="0" applyFont="1" applyAlignment="1">
      <alignment horizontal="left" vertical="center" wrapText="1"/>
    </xf>
    <xf numFmtId="3" fontId="28" fillId="0" borderId="0" xfId="0" applyFont="1" applyAlignment="1">
      <alignment vertical="top" wrapText="1"/>
    </xf>
    <xf numFmtId="3" fontId="0" fillId="0" borderId="0" xfId="0" applyAlignment="1"/>
    <xf numFmtId="0" fontId="28" fillId="0" borderId="0" xfId="53" applyAlignment="1">
      <alignment vertical="top" wrapText="1"/>
    </xf>
    <xf numFmtId="3" fontId="0" fillId="0" borderId="0" xfId="0" applyAlignment="1">
      <alignment vertical="top" wrapText="1"/>
    </xf>
    <xf numFmtId="0" fontId="27" fillId="0" borderId="10" xfId="51" applyAlignment="1" applyProtection="1">
      <alignment horizontal="left" vertical="center"/>
      <protection locked="0"/>
    </xf>
    <xf numFmtId="165" fontId="30" fillId="0" borderId="10" xfId="61" applyNumberFormat="1" applyFont="1" applyBorder="1" applyAlignment="1" applyProtection="1">
      <alignment horizontal="right" vertical="center" indent="3"/>
      <protection locked="0"/>
    </xf>
    <xf numFmtId="165" fontId="0" fillId="0" borderId="3" xfId="0" applyNumberFormat="1" applyBorder="1" applyAlignment="1" applyProtection="1">
      <alignment horizontal="right" indent="3"/>
      <protection locked="0"/>
    </xf>
    <xf numFmtId="3" fontId="0" fillId="0" borderId="13" xfId="0" applyNumberFormat="1" applyBorder="1" applyAlignment="1" applyProtection="1">
      <alignment horizontal="right" indent="4"/>
      <protection locked="0"/>
    </xf>
    <xf numFmtId="3" fontId="0" fillId="0" borderId="0" xfId="0" applyProtection="1">
      <protection locked="0"/>
    </xf>
    <xf numFmtId="165" fontId="0" fillId="0" borderId="13" xfId="60" applyNumberFormat="1" applyFont="1" applyBorder="1" applyAlignment="1" applyProtection="1">
      <alignment horizontal="right" indent="3"/>
      <protection locked="0"/>
    </xf>
    <xf numFmtId="3" fontId="0" fillId="0" borderId="0" xfId="0" applyNumberFormat="1" applyAlignment="1" applyProtection="1">
      <alignment horizontal="right" indent="4"/>
      <protection locked="0"/>
    </xf>
    <xf numFmtId="165" fontId="0" fillId="0" borderId="0" xfId="59" applyNumberFormat="1" applyFont="1" applyAlignment="1" applyProtection="1">
      <alignment horizontal="right" indent="3"/>
      <protection locked="0"/>
    </xf>
    <xf numFmtId="165" fontId="0" fillId="0" borderId="0" xfId="61" applyNumberFormat="1" applyFont="1" applyAlignment="1" applyProtection="1">
      <alignment horizontal="right" indent="3"/>
      <protection locked="0"/>
    </xf>
    <xf numFmtId="3" fontId="0" fillId="0" borderId="3" xfId="0" applyNumberFormat="1" applyBorder="1" applyAlignment="1" applyProtection="1">
      <alignment horizontal="right" indent="4"/>
      <protection locked="0"/>
    </xf>
    <xf numFmtId="3" fontId="0" fillId="0" borderId="13" xfId="0" applyBorder="1" applyAlignment="1" applyProtection="1">
      <alignment horizontal="left" indent="1"/>
    </xf>
    <xf numFmtId="3" fontId="0" fillId="0" borderId="0" xfId="0" applyBorder="1" applyAlignment="1" applyProtection="1">
      <alignment horizontal="left" indent="1"/>
    </xf>
    <xf numFmtId="3" fontId="0" fillId="0" borderId="3" xfId="0" applyBorder="1" applyAlignment="1" applyProtection="1">
      <alignment horizontal="left" indent="1"/>
    </xf>
    <xf numFmtId="37" fontId="30" fillId="0" borderId="10" xfId="59" applyNumberFormat="1" applyFont="1" applyBorder="1" applyAlignment="1" applyProtection="1">
      <alignment horizontal="right" vertical="center" indent="3"/>
      <protection locked="0"/>
    </xf>
    <xf numFmtId="0" fontId="27" fillId="0" borderId="10" xfId="51" applyProtection="1">
      <alignment horizontal="left" vertical="center" indent="1"/>
      <protection locked="0"/>
    </xf>
    <xf numFmtId="0" fontId="27" fillId="0" borderId="10" xfId="51">
      <alignment horizontal="left" vertical="center" indent="1"/>
    </xf>
    <xf numFmtId="1" fontId="32" fillId="0" borderId="10" xfId="59" applyNumberFormat="1" applyFont="1" applyBorder="1" applyAlignment="1">
      <alignment horizontal="right" vertical="center" indent="4"/>
    </xf>
    <xf numFmtId="0" fontId="27" fillId="0" borderId="10" xfId="51" applyAlignment="1">
      <alignment horizontal="left" vertical="center"/>
    </xf>
    <xf numFmtId="170" fontId="32" fillId="0" borderId="10" xfId="61" applyNumberFormat="1" applyFont="1" applyBorder="1" applyAlignment="1">
      <alignment horizontal="right" vertical="center" indent="2"/>
    </xf>
    <xf numFmtId="0" fontId="13" fillId="0" borderId="13" xfId="6" applyBorder="1" applyProtection="1">
      <alignment horizontal="left" vertical="center" indent="1"/>
      <protection locked="0"/>
    </xf>
    <xf numFmtId="0" fontId="13" fillId="0" borderId="0" xfId="6" applyProtection="1">
      <alignment horizontal="left" vertical="center" indent="1"/>
      <protection locked="0"/>
    </xf>
    <xf numFmtId="0" fontId="13" fillId="0" borderId="3" xfId="6" applyBorder="1" applyProtection="1">
      <alignment horizontal="left" vertical="center" indent="1"/>
      <protection locked="0"/>
    </xf>
    <xf numFmtId="3" fontId="53" fillId="0" borderId="0" xfId="0" applyFont="1" applyAlignment="1">
      <alignment horizontal="center"/>
    </xf>
    <xf numFmtId="3" fontId="0" fillId="0" borderId="13" xfId="0" applyBorder="1" applyAlignment="1" applyProtection="1">
      <alignment horizontal="right" indent="4"/>
    </xf>
    <xf numFmtId="3" fontId="0" fillId="0" borderId="0" xfId="0" applyAlignment="1" applyProtection="1">
      <alignment horizontal="right" indent="4"/>
    </xf>
    <xf numFmtId="3" fontId="0" fillId="0" borderId="13" xfId="0" applyBorder="1" applyProtection="1"/>
    <xf numFmtId="3" fontId="0" fillId="0" borderId="0" xfId="0" applyProtection="1"/>
    <xf numFmtId="170" fontId="0" fillId="0" borderId="13" xfId="0" applyNumberFormat="1" applyBorder="1" applyAlignment="1" applyProtection="1">
      <alignment horizontal="right" indent="2"/>
    </xf>
    <xf numFmtId="170" fontId="0" fillId="0" borderId="0" xfId="0" applyNumberFormat="1" applyAlignment="1" applyProtection="1">
      <alignment horizontal="right" indent="2"/>
    </xf>
    <xf numFmtId="3" fontId="0" fillId="0" borderId="3" xfId="0" applyBorder="1" applyProtection="1">
      <protection locked="0"/>
    </xf>
    <xf numFmtId="0" fontId="32" fillId="0" borderId="0" xfId="52" applyFont="1" applyBorder="1" applyAlignment="1" applyProtection="1">
      <alignment vertical="center" wrapText="1"/>
      <protection locked="0"/>
    </xf>
    <xf numFmtId="3" fontId="32" fillId="0" borderId="12" xfId="0" applyFont="1" applyBorder="1" applyAlignment="1" applyProtection="1">
      <alignment vertical="center" wrapText="1"/>
      <protection locked="0"/>
    </xf>
    <xf numFmtId="3" fontId="32" fillId="0" borderId="0" xfId="0" applyFont="1" applyBorder="1" applyAlignment="1" applyProtection="1">
      <alignment vertical="center" wrapText="1"/>
      <protection locked="0"/>
    </xf>
    <xf numFmtId="0" fontId="8" fillId="2" borderId="1" xfId="3" applyProtection="1">
      <alignment horizontal="left" vertical="center" indent="1"/>
    </xf>
    <xf numFmtId="3" fontId="42" fillId="0" borderId="12" xfId="0" applyFont="1" applyBorder="1" applyAlignment="1" applyProtection="1">
      <alignment horizontal="right" vertical="center"/>
    </xf>
    <xf numFmtId="0" fontId="8" fillId="2" borderId="22" xfId="3" applyBorder="1" applyProtection="1">
      <alignment horizontal="left" vertical="center" indent="1"/>
    </xf>
    <xf numFmtId="0" fontId="8" fillId="2" borderId="0" xfId="3" applyBorder="1" applyProtection="1">
      <alignment horizontal="left" vertical="center" indent="1"/>
    </xf>
    <xf numFmtId="0" fontId="8" fillId="2" borderId="23" xfId="3" applyBorder="1" applyProtection="1">
      <alignment horizontal="left" vertical="center" indent="1"/>
    </xf>
    <xf numFmtId="3" fontId="42" fillId="0" borderId="0" xfId="0" applyFont="1" applyBorder="1" applyAlignment="1" applyProtection="1">
      <alignment horizontal="right" vertical="center"/>
    </xf>
    <xf numFmtId="0" fontId="11" fillId="0" borderId="2" xfId="4" applyAlignment="1" applyProtection="1">
      <alignment horizontal="center"/>
    </xf>
    <xf numFmtId="0" fontId="12" fillId="0" borderId="12" xfId="5" applyBorder="1" applyAlignment="1" applyProtection="1">
      <alignment horizontal="center" vertical="center" wrapText="1"/>
    </xf>
    <xf numFmtId="0" fontId="12" fillId="0" borderId="0" xfId="5" applyBorder="1" applyAlignment="1" applyProtection="1">
      <alignment horizontal="center" vertical="center" wrapText="1"/>
    </xf>
    <xf numFmtId="0" fontId="12" fillId="0" borderId="3" xfId="5" applyBorder="1" applyAlignment="1" applyProtection="1">
      <alignment horizontal="center" vertical="center" wrapText="1"/>
    </xf>
    <xf numFmtId="0" fontId="13" fillId="35" borderId="12" xfId="6" applyFill="1" applyBorder="1" applyAlignment="1" applyProtection="1">
      <alignment horizontal="left" vertical="center" indent="1"/>
    </xf>
    <xf numFmtId="0" fontId="13" fillId="35" borderId="19" xfId="6" applyFill="1" applyBorder="1" applyAlignment="1" applyProtection="1">
      <alignment horizontal="left" vertical="center" indent="1"/>
    </xf>
    <xf numFmtId="0" fontId="12" fillId="0" borderId="12" xfId="5" applyBorder="1" applyAlignment="1" applyProtection="1">
      <alignment horizontal="left" vertical="center"/>
    </xf>
    <xf numFmtId="0" fontId="12" fillId="0" borderId="0" xfId="5" applyBorder="1" applyAlignment="1" applyProtection="1">
      <alignment horizontal="left" vertical="center"/>
    </xf>
    <xf numFmtId="0" fontId="12" fillId="0" borderId="3" xfId="5" applyBorder="1" applyAlignment="1" applyProtection="1">
      <alignment horizontal="left" vertical="center"/>
    </xf>
    <xf numFmtId="0" fontId="12" fillId="0" borderId="3" xfId="5" applyAlignment="1" applyProtection="1">
      <alignment horizontal="center" vertical="center" wrapText="1"/>
    </xf>
    <xf numFmtId="0" fontId="51" fillId="0" borderId="3" xfId="5" applyFont="1" applyBorder="1" applyAlignment="1" applyProtection="1">
      <alignment horizontal="center"/>
    </xf>
    <xf numFmtId="0" fontId="26" fillId="0" borderId="10" xfId="49" applyBorder="1" applyAlignment="1" applyProtection="1">
      <alignment horizontal="center" vertical="center"/>
    </xf>
    <xf numFmtId="165" fontId="10" fillId="36" borderId="1" xfId="1" applyNumberFormat="1" applyAlignment="1" applyProtection="1">
      <alignment horizontal="right" vertical="center" indent="5"/>
      <protection locked="0"/>
    </xf>
    <xf numFmtId="3" fontId="32" fillId="0" borderId="0" xfId="0" applyFont="1" applyBorder="1" applyAlignment="1" applyProtection="1">
      <alignment vertical="center" wrapText="1"/>
    </xf>
    <xf numFmtId="0" fontId="11" fillId="0" borderId="2" xfId="4" applyBorder="1" applyAlignment="1">
      <alignment vertical="center"/>
    </xf>
    <xf numFmtId="0" fontId="13" fillId="0" borderId="0" xfId="6" applyAlignment="1" applyProtection="1">
      <alignment horizontal="left" vertical="center" indent="1"/>
    </xf>
    <xf numFmtId="0" fontId="13" fillId="0" borderId="23" xfId="6" applyBorder="1" applyAlignment="1" applyProtection="1">
      <alignment horizontal="left" vertical="center" indent="1"/>
    </xf>
    <xf numFmtId="0" fontId="13" fillId="35" borderId="0" xfId="6" applyFill="1" applyAlignment="1" applyProtection="1">
      <alignment horizontal="left" vertical="center" indent="1"/>
    </xf>
    <xf numFmtId="0" fontId="13" fillId="35" borderId="23" xfId="6" applyFill="1" applyBorder="1" applyAlignment="1" applyProtection="1">
      <alignment horizontal="left" vertical="center" indent="1"/>
    </xf>
    <xf numFmtId="3" fontId="30" fillId="0" borderId="10" xfId="0" applyFont="1" applyBorder="1" applyAlignment="1" applyProtection="1">
      <alignment horizontal="left" vertical="center" indent="1"/>
    </xf>
    <xf numFmtId="165" fontId="10" fillId="39" borderId="1" xfId="1" applyNumberFormat="1" applyFill="1" applyAlignment="1" applyProtection="1">
      <alignment horizontal="right" vertical="center" indent="5"/>
      <protection locked="0"/>
    </xf>
    <xf numFmtId="165" fontId="10" fillId="39" borderId="21" xfId="1" applyNumberFormat="1" applyFill="1" applyBorder="1" applyAlignment="1" applyProtection="1">
      <alignment horizontal="right" vertical="center" indent="5"/>
      <protection locked="0"/>
    </xf>
    <xf numFmtId="165" fontId="10" fillId="39" borderId="19" xfId="1" applyNumberFormat="1" applyFill="1" applyBorder="1" applyAlignment="1" applyProtection="1">
      <alignment horizontal="right" vertical="center" indent="5"/>
      <protection locked="0"/>
    </xf>
    <xf numFmtId="165" fontId="27" fillId="0" borderId="11" xfId="51" applyNumberFormat="1" applyFont="1" applyBorder="1" applyAlignment="1" applyProtection="1">
      <alignment horizontal="right" vertical="center" indent="5"/>
    </xf>
    <xf numFmtId="165" fontId="30" fillId="0" borderId="10" xfId="0" applyNumberFormat="1" applyFont="1" applyBorder="1" applyAlignment="1" applyProtection="1">
      <alignment horizontal="right" vertical="center" indent="5"/>
    </xf>
    <xf numFmtId="0" fontId="11" fillId="0" borderId="2" xfId="4" applyBorder="1" applyAlignment="1">
      <alignment horizontal="left" vertical="center" indent="1"/>
    </xf>
    <xf numFmtId="0" fontId="12" fillId="0" borderId="12" xfId="5" applyBorder="1" applyAlignment="1">
      <alignment horizontal="left" vertical="center"/>
    </xf>
    <xf numFmtId="0" fontId="12" fillId="0" borderId="0" xfId="5" applyBorder="1" applyAlignment="1">
      <alignment horizontal="left" vertical="center"/>
    </xf>
    <xf numFmtId="0" fontId="12" fillId="0" borderId="3" xfId="5" applyBorder="1" applyAlignment="1">
      <alignment horizontal="left" vertical="center"/>
    </xf>
    <xf numFmtId="0" fontId="12" fillId="0" borderId="12" xfId="5" applyBorder="1" applyAlignment="1">
      <alignment horizontal="center" vertical="center" wrapText="1"/>
    </xf>
    <xf numFmtId="0" fontId="12" fillId="0" borderId="0" xfId="5" applyBorder="1" applyAlignment="1">
      <alignment horizontal="center" vertical="center" wrapText="1"/>
    </xf>
    <xf numFmtId="0" fontId="12" fillId="0" borderId="19" xfId="5" applyBorder="1" applyAlignment="1">
      <alignment horizontal="center" vertical="center" wrapText="1"/>
    </xf>
    <xf numFmtId="0" fontId="12" fillId="0" borderId="23" xfId="5" applyBorder="1" applyAlignment="1">
      <alignment horizontal="center" vertical="center" wrapText="1"/>
    </xf>
    <xf numFmtId="0" fontId="11" fillId="0" borderId="2" xfId="4" applyAlignment="1">
      <alignment horizontal="center"/>
    </xf>
    <xf numFmtId="3" fontId="30" fillId="0" borderId="12" xfId="0" applyFont="1" applyBorder="1" applyAlignment="1" applyProtection="1">
      <alignment horizontal="left" vertical="center" indent="1"/>
    </xf>
    <xf numFmtId="165" fontId="35" fillId="0" borderId="12" xfId="56" applyNumberFormat="1" applyFont="1" applyBorder="1" applyAlignment="1">
      <alignment horizontal="right" vertical="center" indent="5"/>
    </xf>
    <xf numFmtId="0" fontId="27" fillId="0" borderId="24" xfId="5" applyFont="1" applyBorder="1" applyAlignment="1">
      <alignment horizontal="center"/>
    </xf>
    <xf numFmtId="0" fontId="26" fillId="0" borderId="10" xfId="49" applyBorder="1" applyAlignment="1">
      <alignment horizontal="center" vertical="center"/>
    </xf>
    <xf numFmtId="0" fontId="13" fillId="35" borderId="12" xfId="6" applyFill="1" applyBorder="1" applyAlignment="1">
      <alignment horizontal="left" vertical="center" indent="1"/>
    </xf>
    <xf numFmtId="165" fontId="9" fillId="35" borderId="0" xfId="20" applyNumberFormat="1" applyFill="1" applyAlignment="1">
      <alignment horizontal="right" vertical="center" indent="5"/>
    </xf>
    <xf numFmtId="0" fontId="13" fillId="0" borderId="0" xfId="6" applyBorder="1" applyAlignment="1">
      <alignment horizontal="left" vertical="center" indent="1"/>
    </xf>
    <xf numFmtId="165" fontId="9" fillId="0" borderId="0" xfId="20" applyNumberFormat="1" applyAlignment="1">
      <alignment horizontal="right" vertical="center" indent="5"/>
    </xf>
    <xf numFmtId="165" fontId="27" fillId="0" borderId="10" xfId="51" applyNumberFormat="1" applyFont="1" applyBorder="1" applyAlignment="1">
      <alignment horizontal="right" vertical="center" indent="5"/>
    </xf>
    <xf numFmtId="0" fontId="13" fillId="35" borderId="0" xfId="6" applyFill="1" applyBorder="1" applyAlignment="1">
      <alignment horizontal="left" vertical="center" indent="1"/>
    </xf>
    <xf numFmtId="0" fontId="12" fillId="0" borderId="3" xfId="5" applyBorder="1" applyAlignment="1">
      <alignment horizontal="center" vertical="center" wrapText="1"/>
    </xf>
    <xf numFmtId="0" fontId="13" fillId="35" borderId="0" xfId="6" applyFill="1" applyBorder="1" applyAlignment="1" applyProtection="1">
      <alignment horizontal="left" vertical="center" indent="1"/>
    </xf>
    <xf numFmtId="0" fontId="13" fillId="0" borderId="0" xfId="6" applyBorder="1" applyAlignment="1" applyProtection="1">
      <alignment horizontal="left" vertical="center" indent="1"/>
    </xf>
    <xf numFmtId="0" fontId="0" fillId="0" borderId="0" xfId="52" applyFont="1" applyBorder="1" applyAlignment="1" applyProtection="1">
      <alignment vertical="center" wrapText="1"/>
      <protection locked="0"/>
    </xf>
    <xf numFmtId="0" fontId="12" fillId="0" borderId="3" xfId="5" applyProtection="1">
      <alignment vertical="center"/>
      <protection locked="0"/>
    </xf>
    <xf numFmtId="0" fontId="11" fillId="0" borderId="2" xfId="4" applyBorder="1">
      <alignment vertical="center"/>
    </xf>
    <xf numFmtId="0" fontId="8" fillId="2" borderId="18" xfId="3" applyBorder="1" applyProtection="1">
      <alignment horizontal="left" vertical="center" indent="1"/>
    </xf>
    <xf numFmtId="0" fontId="8" fillId="2" borderId="27" xfId="3" applyBorder="1" applyProtection="1">
      <alignment horizontal="left" vertical="center" indent="1"/>
    </xf>
    <xf numFmtId="0" fontId="54" fillId="2" borderId="0" xfId="3" applyFont="1" applyBorder="1" applyAlignment="1" applyProtection="1">
      <alignment vertical="center"/>
    </xf>
    <xf numFmtId="3" fontId="0" fillId="0" borderId="0" xfId="0" applyFont="1" applyAlignment="1" applyProtection="1">
      <alignment vertical="center"/>
    </xf>
    <xf numFmtId="3" fontId="42" fillId="0" borderId="12" xfId="0" quotePrefix="1" applyFont="1" applyBorder="1" applyAlignment="1">
      <alignment horizontal="right" vertical="top"/>
    </xf>
    <xf numFmtId="3" fontId="42" fillId="0" borderId="0" xfId="0" applyFont="1" applyBorder="1" applyAlignment="1">
      <alignment horizontal="right" vertical="center"/>
    </xf>
    <xf numFmtId="0" fontId="28" fillId="0" borderId="0" xfId="53">
      <alignment vertical="top" wrapText="1"/>
    </xf>
    <xf numFmtId="3" fontId="40" fillId="0" borderId="0" xfId="15542" applyAlignment="1" applyProtection="1">
      <alignment vertical="center"/>
    </xf>
    <xf numFmtId="166" fontId="9" fillId="0" borderId="0" xfId="15543" applyFont="1" applyAlignment="1">
      <alignment horizontal="right" vertical="center"/>
    </xf>
    <xf numFmtId="3" fontId="0" fillId="0" borderId="0" xfId="0" applyAlignment="1" applyProtection="1">
      <alignment horizontal="left" vertical="center"/>
    </xf>
    <xf numFmtId="3" fontId="55" fillId="0" borderId="0" xfId="0" applyFont="1" applyAlignment="1" applyProtection="1">
      <alignment vertical="center"/>
    </xf>
    <xf numFmtId="0" fontId="26" fillId="0" borderId="0" xfId="49">
      <alignment horizontal="left" vertical="center"/>
    </xf>
    <xf numFmtId="0" fontId="28" fillId="0" borderId="0" xfId="53" applyAlignment="1">
      <alignment horizontal="center" vertical="top" wrapText="1"/>
    </xf>
    <xf numFmtId="3" fontId="40" fillId="0" borderId="0" xfId="15542" applyAlignment="1" applyProtection="1">
      <alignment horizontal="left" vertical="center"/>
    </xf>
    <xf numFmtId="0" fontId="28" fillId="0" borderId="0" xfId="53" applyFont="1" applyAlignment="1">
      <alignment horizontal="left" vertical="top" wrapText="1"/>
    </xf>
    <xf numFmtId="0" fontId="56" fillId="0" borderId="0" xfId="53" applyFont="1">
      <alignment vertical="top" wrapText="1"/>
    </xf>
    <xf numFmtId="3" fontId="44" fillId="0" borderId="0" xfId="0" applyFont="1" applyAlignment="1" applyProtection="1">
      <alignment vertical="center"/>
    </xf>
    <xf numFmtId="0" fontId="40" fillId="0" borderId="0" xfId="15542" applyNumberFormat="1" applyAlignment="1">
      <alignment vertical="top" wrapText="1"/>
    </xf>
    <xf numFmtId="3" fontId="0" fillId="0" borderId="0" xfId="0" applyFill="1" applyBorder="1" applyAlignment="1" applyProtection="1">
      <alignment vertical="center"/>
    </xf>
    <xf numFmtId="3" fontId="57" fillId="0" borderId="0" xfId="0" applyFont="1" applyAlignment="1">
      <alignment vertical="top" wrapText="1"/>
    </xf>
    <xf numFmtId="0" fontId="12" fillId="0" borderId="3" xfId="5" applyBorder="1" applyAlignment="1">
      <alignment horizontal="center" vertical="center"/>
    </xf>
    <xf numFmtId="0" fontId="12" fillId="0" borderId="3" xfId="5" applyAlignment="1">
      <alignment horizontal="center" vertical="center"/>
    </xf>
    <xf numFmtId="0" fontId="12" fillId="0" borderId="28" xfId="5" applyBorder="1" applyAlignment="1">
      <alignment horizontal="center" vertical="center"/>
    </xf>
    <xf numFmtId="3" fontId="40" fillId="0" borderId="0" xfId="15542" applyAlignment="1">
      <alignment vertical="top" wrapText="1"/>
    </xf>
    <xf numFmtId="0" fontId="40" fillId="0" borderId="0" xfId="15542" applyNumberFormat="1" applyAlignment="1">
      <alignment horizontal="left" vertical="top" wrapText="1"/>
    </xf>
    <xf numFmtId="0" fontId="26" fillId="0" borderId="24" xfId="49" applyBorder="1" applyAlignment="1">
      <alignment horizontal="center" vertical="center"/>
    </xf>
    <xf numFmtId="0" fontId="26" fillId="0" borderId="0" xfId="49" applyBorder="1" applyAlignment="1">
      <alignment horizontal="center" vertical="center"/>
    </xf>
    <xf numFmtId="3" fontId="10" fillId="36" borderId="1" xfId="1" applyAlignment="1">
      <alignment horizontal="left" vertical="center"/>
      <protection locked="0"/>
    </xf>
    <xf numFmtId="165" fontId="9" fillId="0" borderId="0" xfId="0" applyNumberFormat="1" applyFont="1" applyAlignment="1">
      <alignment horizontal="right" vertical="center" indent="2"/>
    </xf>
    <xf numFmtId="169" fontId="9" fillId="0" borderId="0" xfId="20" applyNumberFormat="1" applyAlignment="1">
      <alignment horizontal="right" vertical="center" indent="4"/>
    </xf>
    <xf numFmtId="3" fontId="10" fillId="36" borderId="1" xfId="1" applyBorder="1" applyAlignment="1">
      <alignment horizontal="left" vertical="center"/>
      <protection locked="0"/>
    </xf>
    <xf numFmtId="3" fontId="58" fillId="36" borderId="0" xfId="1" applyFont="1" applyBorder="1" applyAlignment="1">
      <alignment horizontal="left" vertical="center"/>
      <protection locked="0"/>
    </xf>
    <xf numFmtId="165" fontId="27" fillId="0" borderId="10" xfId="0" applyNumberFormat="1" applyFont="1" applyBorder="1" applyAlignment="1">
      <alignment horizontal="right" vertical="center" indent="2"/>
    </xf>
    <xf numFmtId="169" fontId="27" fillId="0" borderId="10" xfId="51" applyNumberFormat="1" applyAlignment="1">
      <alignment horizontal="right" vertical="center" indent="4"/>
    </xf>
    <xf numFmtId="0" fontId="27" fillId="0" borderId="17" xfId="51" applyBorder="1">
      <alignment horizontal="left" vertical="center" indent="1"/>
    </xf>
    <xf numFmtId="3" fontId="0" fillId="0" borderId="0" xfId="0" applyAlignment="1" applyProtection="1">
      <alignment horizontal="center" vertical="center"/>
    </xf>
    <xf numFmtId="0" fontId="11" fillId="0" borderId="0" xfId="4" applyFill="1" applyBorder="1">
      <alignment vertical="center"/>
    </xf>
    <xf numFmtId="0" fontId="28" fillId="0" borderId="12" xfId="53" applyBorder="1" applyAlignment="1">
      <alignment horizontal="left" vertical="top" wrapText="1"/>
    </xf>
    <xf numFmtId="0" fontId="28" fillId="0" borderId="0" xfId="53" applyBorder="1" applyAlignment="1">
      <alignment horizontal="left" vertical="top" wrapText="1"/>
    </xf>
    <xf numFmtId="0" fontId="28" fillId="0" borderId="0" xfId="53" applyBorder="1" applyAlignment="1">
      <alignment horizontal="left" vertical="top" wrapText="1"/>
    </xf>
    <xf numFmtId="0" fontId="28" fillId="0" borderId="0" xfId="53" applyBorder="1" applyAlignment="1">
      <alignment vertical="top" wrapText="1"/>
    </xf>
    <xf numFmtId="0" fontId="28" fillId="0" borderId="12" xfId="53" applyBorder="1" applyAlignment="1">
      <alignment vertical="top" wrapText="1"/>
    </xf>
    <xf numFmtId="0" fontId="28" fillId="0" borderId="0" xfId="53" applyBorder="1" applyAlignment="1">
      <alignment vertical="top" wrapText="1"/>
    </xf>
    <xf numFmtId="3" fontId="26" fillId="0" borderId="0" xfId="0" applyFont="1" applyFill="1" applyBorder="1" applyAlignment="1">
      <alignment horizontal="center" vertical="center"/>
    </xf>
    <xf numFmtId="3" fontId="0" fillId="0" borderId="0" xfId="0" applyFont="1" applyBorder="1" applyAlignment="1">
      <alignment horizontal="center" vertical="center"/>
    </xf>
    <xf numFmtId="4" fontId="0" fillId="0" borderId="0" xfId="0" applyNumberFormat="1" applyBorder="1" applyAlignment="1" applyProtection="1">
      <alignment horizontal="center" vertical="center"/>
    </xf>
    <xf numFmtId="3" fontId="59" fillId="0" borderId="0" xfId="0" applyFont="1"/>
    <xf numFmtId="3" fontId="55" fillId="0" borderId="0" xfId="0" applyFont="1"/>
    <xf numFmtId="3" fontId="57" fillId="0" borderId="0" xfId="0" applyFont="1" applyAlignment="1" applyProtection="1">
      <alignment vertical="center"/>
    </xf>
    <xf numFmtId="0" fontId="12" fillId="0" borderId="0" xfId="5" applyBorder="1" applyAlignment="1">
      <alignment horizontal="center" vertical="center"/>
    </xf>
    <xf numFmtId="3" fontId="13" fillId="0" borderId="0" xfId="0" applyFont="1" applyBorder="1" applyAlignment="1">
      <alignment horizontal="center" vertical="center"/>
    </xf>
    <xf numFmtId="0" fontId="13" fillId="0" borderId="13" xfId="6" quotePrefix="1" applyBorder="1">
      <alignment horizontal="left" vertical="center" indent="1"/>
    </xf>
    <xf numFmtId="0" fontId="13" fillId="0" borderId="13" xfId="6" applyBorder="1">
      <alignment horizontal="left" vertical="center" indent="1"/>
    </xf>
    <xf numFmtId="3" fontId="0" fillId="0" borderId="13" xfId="0" applyNumberFormat="1" applyBorder="1" applyAlignment="1">
      <alignment horizontal="right" indent="1"/>
    </xf>
    <xf numFmtId="165" fontId="0" fillId="0" borderId="13" xfId="0" quotePrefix="1" applyNumberFormat="1" applyBorder="1" applyAlignment="1">
      <alignment horizontal="center"/>
    </xf>
    <xf numFmtId="165" fontId="0" fillId="0" borderId="13" xfId="0" applyNumberFormat="1" applyBorder="1" applyAlignment="1">
      <alignment horizontal="center"/>
    </xf>
    <xf numFmtId="164" fontId="0" fillId="0" borderId="13" xfId="0" quotePrefix="1" applyNumberFormat="1" applyBorder="1" applyAlignment="1">
      <alignment horizontal="center"/>
    </xf>
    <xf numFmtId="164" fontId="0" fillId="0" borderId="13" xfId="0" applyNumberFormat="1" applyBorder="1" applyAlignment="1">
      <alignment horizontal="center"/>
    </xf>
    <xf numFmtId="0" fontId="13" fillId="0" borderId="2" xfId="6" quotePrefix="1" applyBorder="1">
      <alignment horizontal="left" vertical="center" indent="1"/>
    </xf>
    <xf numFmtId="0" fontId="13" fillId="0" borderId="2" xfId="6" applyBorder="1">
      <alignment horizontal="left" vertical="center" indent="1"/>
    </xf>
    <xf numFmtId="3" fontId="0" fillId="0" borderId="2" xfId="0" applyNumberFormat="1" applyBorder="1" applyAlignment="1">
      <alignment horizontal="right" indent="1"/>
    </xf>
    <xf numFmtId="165" fontId="0" fillId="0" borderId="2" xfId="0" quotePrefix="1" applyNumberFormat="1" applyBorder="1" applyAlignment="1">
      <alignment horizontal="center"/>
    </xf>
    <xf numFmtId="165" fontId="0" fillId="0" borderId="2" xfId="0" applyNumberFormat="1" applyBorder="1" applyAlignment="1">
      <alignment horizontal="center"/>
    </xf>
    <xf numFmtId="164" fontId="0" fillId="0" borderId="2" xfId="0" quotePrefix="1" applyNumberFormat="1" applyBorder="1" applyAlignment="1">
      <alignment horizontal="center"/>
    </xf>
    <xf numFmtId="164" fontId="0" fillId="0" borderId="2" xfId="0" applyNumberFormat="1" applyBorder="1" applyAlignment="1">
      <alignment horizontal="center"/>
    </xf>
    <xf numFmtId="0" fontId="13" fillId="0" borderId="0" xfId="6" quotePrefix="1" applyBorder="1">
      <alignment horizontal="left" vertical="center" indent="1"/>
    </xf>
    <xf numFmtId="165" fontId="0" fillId="0" borderId="0" xfId="0" quotePrefix="1" applyNumberFormat="1" applyBorder="1" applyAlignment="1">
      <alignment horizontal="center"/>
    </xf>
    <xf numFmtId="165" fontId="0" fillId="0" borderId="0" xfId="0" applyNumberFormat="1" applyBorder="1" applyAlignment="1">
      <alignment horizontal="center"/>
    </xf>
    <xf numFmtId="164" fontId="0" fillId="0" borderId="0" xfId="0" quotePrefix="1" applyNumberFormat="1" applyBorder="1" applyAlignment="1">
      <alignment horizontal="center"/>
    </xf>
    <xf numFmtId="164" fontId="0" fillId="0" borderId="0" xfId="0" applyNumberFormat="1" applyBorder="1" applyAlignment="1">
      <alignment horizontal="center"/>
    </xf>
    <xf numFmtId="3" fontId="9" fillId="0" borderId="0" xfId="20" quotePrefix="1" applyAlignment="1">
      <alignment horizontal="center" vertical="center"/>
    </xf>
    <xf numFmtId="0" fontId="11" fillId="0" borderId="0" xfId="4" applyBorder="1" applyAlignment="1">
      <alignment horizontal="center" vertical="center"/>
    </xf>
  </cellXfs>
  <cellStyles count="15544">
    <cellStyle name="20% - Accent1" xfId="26" builtinId="30" hidden="1"/>
    <cellStyle name="20% - Accent1" xfId="80" builtinId="30" hidden="1"/>
    <cellStyle name="20% - Accent1" xfId="131" builtinId="30" hidden="1"/>
    <cellStyle name="20% - Accent1" xfId="184" builtinId="30" hidden="1"/>
    <cellStyle name="20% - Accent1" xfId="224" builtinId="30" hidden="1"/>
    <cellStyle name="20% - Accent1" xfId="270" builtinId="30" hidden="1"/>
    <cellStyle name="20% - Accent1" xfId="320" builtinId="30" hidden="1"/>
    <cellStyle name="20% - Accent1" xfId="359" builtinId="30" hidden="1"/>
    <cellStyle name="20% - Accent1" xfId="407" builtinId="30" hidden="1"/>
    <cellStyle name="20% - Accent1" xfId="442" builtinId="30" hidden="1"/>
    <cellStyle name="20% - Accent1" xfId="491" builtinId="30" hidden="1"/>
    <cellStyle name="20% - Accent1" xfId="531" builtinId="30" hidden="1"/>
    <cellStyle name="20% - Accent1" xfId="567" builtinId="30" hidden="1"/>
    <cellStyle name="20% - Accent1" xfId="607" builtinId="30" hidden="1"/>
    <cellStyle name="20% - Accent1" xfId="654" builtinId="30" hidden="1"/>
    <cellStyle name="20% - Accent1" xfId="702" builtinId="30" hidden="1"/>
    <cellStyle name="20% - Accent1" xfId="741" builtinId="30" hidden="1"/>
    <cellStyle name="20% - Accent1" xfId="788" builtinId="30" hidden="1"/>
    <cellStyle name="20% - Accent1" xfId="824" builtinId="30" hidden="1"/>
    <cellStyle name="20% - Accent1" xfId="873" builtinId="30" hidden="1"/>
    <cellStyle name="20% - Accent1" xfId="912" builtinId="30" hidden="1"/>
    <cellStyle name="20% - Accent1" xfId="947" builtinId="30" hidden="1"/>
    <cellStyle name="20% - Accent1" xfId="985" builtinId="30" hidden="1"/>
    <cellStyle name="20% - Accent1" xfId="1008" builtinId="30" hidden="1"/>
    <cellStyle name="20% - Accent1" xfId="1038" builtinId="30" hidden="1"/>
    <cellStyle name="20% - Accent1" xfId="1078" builtinId="30" hidden="1"/>
    <cellStyle name="20% - Accent1" xfId="1124" builtinId="30" hidden="1"/>
    <cellStyle name="20% - Accent1" xfId="1160" builtinId="30" hidden="1"/>
    <cellStyle name="20% - Accent1" xfId="1209" builtinId="30" hidden="1"/>
    <cellStyle name="20% - Accent1" xfId="1250" builtinId="30" hidden="1"/>
    <cellStyle name="20% - Accent1" xfId="1286" builtinId="30" hidden="1"/>
    <cellStyle name="20% - Accent1" xfId="1326" builtinId="30" hidden="1"/>
    <cellStyle name="20% - Accent1" xfId="1206" builtinId="30" hidden="1"/>
    <cellStyle name="20% - Accent1" xfId="1367" builtinId="30" hidden="1"/>
    <cellStyle name="20% - Accent1" xfId="1404" builtinId="30" hidden="1"/>
    <cellStyle name="20% - Accent1" xfId="1447" builtinId="30" hidden="1"/>
    <cellStyle name="20% - Accent1" xfId="1479" builtinId="30" hidden="1"/>
    <cellStyle name="20% - Accent1" xfId="1524" builtinId="30" hidden="1"/>
    <cellStyle name="20% - Accent1" xfId="1560" builtinId="30" hidden="1"/>
    <cellStyle name="20% - Accent1" xfId="1593" builtinId="30" hidden="1"/>
    <cellStyle name="20% - Accent1" xfId="1629" builtinId="30" hidden="1"/>
    <cellStyle name="20% - Accent1" xfId="434" builtinId="30" hidden="1"/>
    <cellStyle name="20% - Accent1" xfId="1667" builtinId="30" hidden="1"/>
    <cellStyle name="20% - Accent1" xfId="1699" builtinId="30" hidden="1"/>
    <cellStyle name="20% - Accent1" xfId="1746" builtinId="30" hidden="1"/>
    <cellStyle name="20% - Accent1" xfId="1795" builtinId="30" hidden="1"/>
    <cellStyle name="20% - Accent1" xfId="1844" builtinId="30" hidden="1"/>
    <cellStyle name="20% - Accent1" xfId="1887" builtinId="30" hidden="1"/>
    <cellStyle name="20% - Accent1" xfId="1924" builtinId="30" hidden="1"/>
    <cellStyle name="20% - Accent1" xfId="1964" builtinId="30" hidden="1"/>
    <cellStyle name="20% - Accent1" xfId="2002" builtinId="30" hidden="1"/>
    <cellStyle name="20% - Accent1" xfId="2037" builtinId="30" hidden="1"/>
    <cellStyle name="20% - Accent1" xfId="2090" builtinId="30" hidden="1"/>
    <cellStyle name="20% - Accent1" xfId="2141" builtinId="30" hidden="1"/>
    <cellStyle name="20% - Accent1" xfId="2185" builtinId="30" hidden="1"/>
    <cellStyle name="20% - Accent1" xfId="2221" builtinId="30" hidden="1"/>
    <cellStyle name="20% - Accent1" xfId="2261" builtinId="30" hidden="1"/>
    <cellStyle name="20% - Accent1" xfId="2299" builtinId="30" hidden="1"/>
    <cellStyle name="20% - Accent1" xfId="2060" builtinId="30" hidden="1"/>
    <cellStyle name="20% - Accent1" xfId="2372" builtinId="30" hidden="1"/>
    <cellStyle name="20% - Accent1" xfId="2422" builtinId="30" hidden="1"/>
    <cellStyle name="20% - Accent1" xfId="2466" builtinId="30" hidden="1"/>
    <cellStyle name="20% - Accent1" xfId="2503" builtinId="30" hidden="1"/>
    <cellStyle name="20% - Accent1" xfId="2543" builtinId="30" hidden="1"/>
    <cellStyle name="20% - Accent1" xfId="2581" builtinId="30" hidden="1"/>
    <cellStyle name="20% - Accent1" xfId="2606" builtinId="30" hidden="1"/>
    <cellStyle name="20% - Accent1" xfId="2656" builtinId="30" hidden="1"/>
    <cellStyle name="20% - Accent1" xfId="2705" builtinId="30" hidden="1"/>
    <cellStyle name="20% - Accent1" xfId="2747" builtinId="30" hidden="1"/>
    <cellStyle name="20% - Accent1" xfId="2783" builtinId="30" hidden="1"/>
    <cellStyle name="20% - Accent1" xfId="2823" builtinId="30" hidden="1"/>
    <cellStyle name="20% - Accent1" xfId="2861" builtinId="30" hidden="1"/>
    <cellStyle name="20% - Accent1" xfId="2679" builtinId="30" hidden="1"/>
    <cellStyle name="20% - Accent1" xfId="2920" builtinId="30" hidden="1"/>
    <cellStyle name="20% - Accent1" xfId="2965" builtinId="30" hidden="1"/>
    <cellStyle name="20% - Accent1" xfId="3007" builtinId="30" hidden="1"/>
    <cellStyle name="20% - Accent1" xfId="3042" builtinId="30" hidden="1"/>
    <cellStyle name="20% - Accent1" xfId="3082" builtinId="30" hidden="1"/>
    <cellStyle name="20% - Accent1" xfId="3117" builtinId="30" hidden="1"/>
    <cellStyle name="20% - Accent1" xfId="3157" builtinId="30" hidden="1"/>
    <cellStyle name="20% - Accent1" xfId="3198" builtinId="30" hidden="1"/>
    <cellStyle name="20% - Accent1" xfId="3232" builtinId="30" hidden="1"/>
    <cellStyle name="20% - Accent1" xfId="3281" builtinId="30" hidden="1"/>
    <cellStyle name="20% - Accent1" xfId="3321" builtinId="30" hidden="1"/>
    <cellStyle name="20% - Accent1" xfId="3367" builtinId="30" hidden="1"/>
    <cellStyle name="20% - Accent1" xfId="3417" builtinId="30" hidden="1"/>
    <cellStyle name="20% - Accent1" xfId="3456" builtinId="30" hidden="1"/>
    <cellStyle name="20% - Accent1" xfId="3504" builtinId="30" hidden="1"/>
    <cellStyle name="20% - Accent1" xfId="3539" builtinId="30" hidden="1"/>
    <cellStyle name="20% - Accent1" xfId="3588" builtinId="30" hidden="1"/>
    <cellStyle name="20% - Accent1" xfId="3628" builtinId="30" hidden="1"/>
    <cellStyle name="20% - Accent1" xfId="3664" builtinId="30" hidden="1"/>
    <cellStyle name="20% - Accent1" xfId="3704" builtinId="30" hidden="1"/>
    <cellStyle name="20% - Accent1" xfId="3751" builtinId="30" hidden="1"/>
    <cellStyle name="20% - Accent1" xfId="3799" builtinId="30" hidden="1"/>
    <cellStyle name="20% - Accent1" xfId="3838" builtinId="30" hidden="1"/>
    <cellStyle name="20% - Accent1" xfId="3885" builtinId="30" hidden="1"/>
    <cellStyle name="20% - Accent1" xfId="3921" builtinId="30" hidden="1"/>
    <cellStyle name="20% - Accent1" xfId="3970" builtinId="30" hidden="1"/>
    <cellStyle name="20% - Accent1" xfId="4009" builtinId="30" hidden="1"/>
    <cellStyle name="20% - Accent1" xfId="4044" builtinId="30" hidden="1"/>
    <cellStyle name="20% - Accent1" xfId="4082" builtinId="30" hidden="1"/>
    <cellStyle name="20% - Accent1" xfId="4105" builtinId="30" hidden="1"/>
    <cellStyle name="20% - Accent1" xfId="4135" builtinId="30" hidden="1"/>
    <cellStyle name="20% - Accent1" xfId="4175" builtinId="30" hidden="1"/>
    <cellStyle name="20% - Accent1" xfId="4221" builtinId="30" hidden="1"/>
    <cellStyle name="20% - Accent1" xfId="4257" builtinId="30" hidden="1"/>
    <cellStyle name="20% - Accent1" xfId="4306" builtinId="30" hidden="1"/>
    <cellStyle name="20% - Accent1" xfId="4347" builtinId="30" hidden="1"/>
    <cellStyle name="20% - Accent1" xfId="4383" builtinId="30" hidden="1"/>
    <cellStyle name="20% - Accent1" xfId="4423" builtinId="30" hidden="1"/>
    <cellStyle name="20% - Accent1" xfId="4303" builtinId="30" hidden="1"/>
    <cellStyle name="20% - Accent1" xfId="4464" builtinId="30" hidden="1"/>
    <cellStyle name="20% - Accent1" xfId="4501" builtinId="30" hidden="1"/>
    <cellStyle name="20% - Accent1" xfId="4544" builtinId="30" hidden="1"/>
    <cellStyle name="20% - Accent1" xfId="4576" builtinId="30" hidden="1"/>
    <cellStyle name="20% - Accent1" xfId="4621" builtinId="30" hidden="1"/>
    <cellStyle name="20% - Accent1" xfId="4657" builtinId="30" hidden="1"/>
    <cellStyle name="20% - Accent1" xfId="4690" builtinId="30" hidden="1"/>
    <cellStyle name="20% - Accent1" xfId="4726" builtinId="30" hidden="1"/>
    <cellStyle name="20% - Accent1" xfId="3531" builtinId="30" hidden="1"/>
    <cellStyle name="20% - Accent1" xfId="4764" builtinId="30" hidden="1"/>
    <cellStyle name="20% - Accent1" xfId="4796" builtinId="30" hidden="1"/>
    <cellStyle name="20% - Accent1" xfId="4843" builtinId="30" hidden="1"/>
    <cellStyle name="20% - Accent1" xfId="4892" builtinId="30" hidden="1"/>
    <cellStyle name="20% - Accent1" xfId="4941" builtinId="30" hidden="1"/>
    <cellStyle name="20% - Accent1" xfId="4984" builtinId="30" hidden="1"/>
    <cellStyle name="20% - Accent1" xfId="5021" builtinId="30" hidden="1"/>
    <cellStyle name="20% - Accent1" xfId="5061" builtinId="30" hidden="1"/>
    <cellStyle name="20% - Accent1" xfId="5099" builtinId="30" hidden="1"/>
    <cellStyle name="20% - Accent1" xfId="5134" builtinId="30" hidden="1"/>
    <cellStyle name="20% - Accent1" xfId="5187" builtinId="30" hidden="1"/>
    <cellStyle name="20% - Accent1" xfId="5238" builtinId="30" hidden="1"/>
    <cellStyle name="20% - Accent1" xfId="5282" builtinId="30" hidden="1"/>
    <cellStyle name="20% - Accent1" xfId="5318" builtinId="30" hidden="1"/>
    <cellStyle name="20% - Accent1" xfId="5358" builtinId="30" hidden="1"/>
    <cellStyle name="20% - Accent1" xfId="5396" builtinId="30" hidden="1"/>
    <cellStyle name="20% - Accent1" xfId="5157" builtinId="30" hidden="1"/>
    <cellStyle name="20% - Accent1" xfId="5469" builtinId="30" hidden="1"/>
    <cellStyle name="20% - Accent1" xfId="5519" builtinId="30" hidden="1"/>
    <cellStyle name="20% - Accent1" xfId="5563" builtinId="30" hidden="1"/>
    <cellStyle name="20% - Accent1" xfId="5600" builtinId="30" hidden="1"/>
    <cellStyle name="20% - Accent1" xfId="5640" builtinId="30" hidden="1"/>
    <cellStyle name="20% - Accent1" xfId="5678" builtinId="30" hidden="1"/>
    <cellStyle name="20% - Accent1" xfId="5703" builtinId="30" hidden="1"/>
    <cellStyle name="20% - Accent1" xfId="5753" builtinId="30" hidden="1"/>
    <cellStyle name="20% - Accent1" xfId="5802" builtinId="30" hidden="1"/>
    <cellStyle name="20% - Accent1" xfId="5844" builtinId="30" hidden="1"/>
    <cellStyle name="20% - Accent1" xfId="5880" builtinId="30" hidden="1"/>
    <cellStyle name="20% - Accent1" xfId="5920" builtinId="30" hidden="1"/>
    <cellStyle name="20% - Accent1" xfId="5958" builtinId="30" hidden="1"/>
    <cellStyle name="20% - Accent1" xfId="5776" builtinId="30" hidden="1"/>
    <cellStyle name="20% - Accent1" xfId="6017" builtinId="30" hidden="1"/>
    <cellStyle name="20% - Accent1" xfId="6062" builtinId="30" hidden="1"/>
    <cellStyle name="20% - Accent1" xfId="6104" builtinId="30" hidden="1"/>
    <cellStyle name="20% - Accent1" xfId="6139" builtinId="30" hidden="1"/>
    <cellStyle name="20% - Accent1" xfId="6179" builtinId="30" hidden="1"/>
    <cellStyle name="20% - Accent1" xfId="6214" builtinId="30" hidden="1"/>
    <cellStyle name="20% - Accent1" xfId="6254" builtinId="30" hidden="1"/>
    <cellStyle name="20% - Accent1" xfId="6295" builtinId="30" hidden="1"/>
    <cellStyle name="20% - Accent1" xfId="6318" builtinId="30" hidden="1"/>
    <cellStyle name="20% - Accent1" xfId="6364" builtinId="30" hidden="1"/>
    <cellStyle name="20% - Accent1" xfId="6404" builtinId="30" hidden="1"/>
    <cellStyle name="20% - Accent1" xfId="6448" builtinId="30" hidden="1"/>
    <cellStyle name="20% - Accent1" xfId="6498" builtinId="30" hidden="1"/>
    <cellStyle name="20% - Accent1" xfId="6537" builtinId="30" hidden="1"/>
    <cellStyle name="20% - Accent1" xfId="6585" builtinId="30" hidden="1"/>
    <cellStyle name="20% - Accent1" xfId="6620" builtinId="30" hidden="1"/>
    <cellStyle name="20% - Accent1" xfId="6669" builtinId="30" hidden="1"/>
    <cellStyle name="20% - Accent1" xfId="6709" builtinId="30" hidden="1"/>
    <cellStyle name="20% - Accent1" xfId="6745" builtinId="30" hidden="1"/>
    <cellStyle name="20% - Accent1" xfId="6785" builtinId="30" hidden="1"/>
    <cellStyle name="20% - Accent1" xfId="6832" builtinId="30" hidden="1"/>
    <cellStyle name="20% - Accent1" xfId="6880" builtinId="30" hidden="1"/>
    <cellStyle name="20% - Accent1" xfId="6919" builtinId="30" hidden="1"/>
    <cellStyle name="20% - Accent1" xfId="6966" builtinId="30" hidden="1"/>
    <cellStyle name="20% - Accent1" xfId="7002" builtinId="30" hidden="1"/>
    <cellStyle name="20% - Accent1" xfId="7051" builtinId="30" hidden="1"/>
    <cellStyle name="20% - Accent1" xfId="7090" builtinId="30" hidden="1"/>
    <cellStyle name="20% - Accent1" xfId="7125" builtinId="30" hidden="1"/>
    <cellStyle name="20% - Accent1" xfId="7163" builtinId="30" hidden="1"/>
    <cellStyle name="20% - Accent1" xfId="7186" builtinId="30" hidden="1"/>
    <cellStyle name="20% - Accent1" xfId="7216" builtinId="30" hidden="1"/>
    <cellStyle name="20% - Accent1" xfId="7256" builtinId="30" hidden="1"/>
    <cellStyle name="20% - Accent1" xfId="7302" builtinId="30" hidden="1"/>
    <cellStyle name="20% - Accent1" xfId="7338" builtinId="30" hidden="1"/>
    <cellStyle name="20% - Accent1" xfId="7387" builtinId="30" hidden="1"/>
    <cellStyle name="20% - Accent1" xfId="7428" builtinId="30" hidden="1"/>
    <cellStyle name="20% - Accent1" xfId="7464" builtinId="30" hidden="1"/>
    <cellStyle name="20% - Accent1" xfId="7504" builtinId="30" hidden="1"/>
    <cellStyle name="20% - Accent1" xfId="7384" builtinId="30" hidden="1"/>
    <cellStyle name="20% - Accent1" xfId="7545" builtinId="30" hidden="1"/>
    <cellStyle name="20% - Accent1" xfId="7582" builtinId="30" hidden="1"/>
    <cellStyle name="20% - Accent1" xfId="7625" builtinId="30" hidden="1"/>
    <cellStyle name="20% - Accent1" xfId="7657" builtinId="30" hidden="1"/>
    <cellStyle name="20% - Accent1" xfId="7702" builtinId="30" hidden="1"/>
    <cellStyle name="20% - Accent1" xfId="7738" builtinId="30" hidden="1"/>
    <cellStyle name="20% - Accent1" xfId="7771" builtinId="30" hidden="1"/>
    <cellStyle name="20% - Accent1" xfId="7807" builtinId="30" hidden="1"/>
    <cellStyle name="20% - Accent1" xfId="6612" builtinId="30" hidden="1"/>
    <cellStyle name="20% - Accent1" xfId="7845" builtinId="30" hidden="1"/>
    <cellStyle name="20% - Accent1" xfId="7877" builtinId="30" hidden="1"/>
    <cellStyle name="20% - Accent1" xfId="7924" builtinId="30" hidden="1"/>
    <cellStyle name="20% - Accent1" xfId="7973" builtinId="30" hidden="1"/>
    <cellStyle name="20% - Accent1" xfId="8022" builtinId="30" hidden="1"/>
    <cellStyle name="20% - Accent1" xfId="8065" builtinId="30" hidden="1"/>
    <cellStyle name="20% - Accent1" xfId="8102" builtinId="30" hidden="1"/>
    <cellStyle name="20% - Accent1" xfId="8142" builtinId="30" hidden="1"/>
    <cellStyle name="20% - Accent1" xfId="8180" builtinId="30" hidden="1"/>
    <cellStyle name="20% - Accent1" xfId="8215" builtinId="30" hidden="1"/>
    <cellStyle name="20% - Accent1" xfId="8267" builtinId="30" hidden="1"/>
    <cellStyle name="20% - Accent1" xfId="8318" builtinId="30" hidden="1"/>
    <cellStyle name="20% - Accent1" xfId="8362" builtinId="30" hidden="1"/>
    <cellStyle name="20% - Accent1" xfId="8398" builtinId="30" hidden="1"/>
    <cellStyle name="20% - Accent1" xfId="8438" builtinId="30" hidden="1"/>
    <cellStyle name="20% - Accent1" xfId="8476" builtinId="30" hidden="1"/>
    <cellStyle name="20% - Accent1" xfId="8238" builtinId="30" hidden="1"/>
    <cellStyle name="20% - Accent1" xfId="8549" builtinId="30" hidden="1"/>
    <cellStyle name="20% - Accent1" xfId="8599" builtinId="30" hidden="1"/>
    <cellStyle name="20% - Accent1" xfId="8643" builtinId="30" hidden="1"/>
    <cellStyle name="20% - Accent1" xfId="8680" builtinId="30" hidden="1"/>
    <cellStyle name="20% - Accent1" xfId="8720" builtinId="30" hidden="1"/>
    <cellStyle name="20% - Accent1" xfId="8758" builtinId="30" hidden="1"/>
    <cellStyle name="20% - Accent1" xfId="8783" builtinId="30" hidden="1"/>
    <cellStyle name="20% - Accent1" xfId="8833" builtinId="30" hidden="1"/>
    <cellStyle name="20% - Accent1" xfId="8882" builtinId="30" hidden="1"/>
    <cellStyle name="20% - Accent1" xfId="8924" builtinId="30" hidden="1"/>
    <cellStyle name="20% - Accent1" xfId="8960" builtinId="30" hidden="1"/>
    <cellStyle name="20% - Accent1" xfId="9000" builtinId="30" hidden="1"/>
    <cellStyle name="20% - Accent1" xfId="9038" builtinId="30" hidden="1"/>
    <cellStyle name="20% - Accent1" xfId="8856" builtinId="30" hidden="1"/>
    <cellStyle name="20% - Accent1" xfId="9096" builtinId="30" hidden="1"/>
    <cellStyle name="20% - Accent1" xfId="9141" builtinId="30" hidden="1"/>
    <cellStyle name="20% - Accent1" xfId="9182" builtinId="30" hidden="1"/>
    <cellStyle name="20% - Accent1" xfId="9217" builtinId="30" hidden="1"/>
    <cellStyle name="20% - Accent1" xfId="9256" builtinId="30" hidden="1"/>
    <cellStyle name="20% - Accent1" xfId="9291" builtinId="30" hidden="1"/>
    <cellStyle name="20% - Accent1" xfId="9331" builtinId="30" hidden="1"/>
    <cellStyle name="20% - Accent1" xfId="9372" builtinId="30" hidden="1"/>
    <cellStyle name="20% - Accent1" xfId="6342" builtinId="30" hidden="1"/>
    <cellStyle name="20% - Accent1" xfId="9432" builtinId="30" hidden="1"/>
    <cellStyle name="20% - Accent1" xfId="9471" builtinId="30" hidden="1"/>
    <cellStyle name="20% - Accent1" xfId="9515" builtinId="30" hidden="1"/>
    <cellStyle name="20% - Accent1" xfId="9565" builtinId="30" hidden="1"/>
    <cellStyle name="20% - Accent1" xfId="9604" builtinId="30" hidden="1"/>
    <cellStyle name="20% - Accent1" xfId="9652" builtinId="30" hidden="1"/>
    <cellStyle name="20% - Accent1" xfId="9687" builtinId="30" hidden="1"/>
    <cellStyle name="20% - Accent1" xfId="9736" builtinId="30" hidden="1"/>
    <cellStyle name="20% - Accent1" xfId="9776" builtinId="30" hidden="1"/>
    <cellStyle name="20% - Accent1" xfId="9812" builtinId="30" hidden="1"/>
    <cellStyle name="20% - Accent1" xfId="9852" builtinId="30" hidden="1"/>
    <cellStyle name="20% - Accent1" xfId="9899" builtinId="30" hidden="1"/>
    <cellStyle name="20% - Accent1" xfId="9947" builtinId="30" hidden="1"/>
    <cellStyle name="20% - Accent1" xfId="9986" builtinId="30" hidden="1"/>
    <cellStyle name="20% - Accent1" xfId="10033" builtinId="30" hidden="1"/>
    <cellStyle name="20% - Accent1" xfId="10069" builtinId="30" hidden="1"/>
    <cellStyle name="20% - Accent1" xfId="10118" builtinId="30" hidden="1"/>
    <cellStyle name="20% - Accent1" xfId="10157" builtinId="30" hidden="1"/>
    <cellStyle name="20% - Accent1" xfId="10192" builtinId="30" hidden="1"/>
    <cellStyle name="20% - Accent1" xfId="10230" builtinId="30" hidden="1"/>
    <cellStyle name="20% - Accent1" xfId="10253" builtinId="30" hidden="1"/>
    <cellStyle name="20% - Accent1" xfId="10283" builtinId="30" hidden="1"/>
    <cellStyle name="20% - Accent1" xfId="10323" builtinId="30" hidden="1"/>
    <cellStyle name="20% - Accent1" xfId="10369" builtinId="30" hidden="1"/>
    <cellStyle name="20% - Accent1" xfId="10405" builtinId="30" hidden="1"/>
    <cellStyle name="20% - Accent1" xfId="10454" builtinId="30" hidden="1"/>
    <cellStyle name="20% - Accent1" xfId="10495" builtinId="30" hidden="1"/>
    <cellStyle name="20% - Accent1" xfId="10531" builtinId="30" hidden="1"/>
    <cellStyle name="20% - Accent1" xfId="10571" builtinId="30" hidden="1"/>
    <cellStyle name="20% - Accent1" xfId="10451" builtinId="30" hidden="1"/>
    <cellStyle name="20% - Accent1" xfId="10612" builtinId="30" hidden="1"/>
    <cellStyle name="20% - Accent1" xfId="10649" builtinId="30" hidden="1"/>
    <cellStyle name="20% - Accent1" xfId="10692" builtinId="30" hidden="1"/>
    <cellStyle name="20% - Accent1" xfId="10724" builtinId="30" hidden="1"/>
    <cellStyle name="20% - Accent1" xfId="10769" builtinId="30" hidden="1"/>
    <cellStyle name="20% - Accent1" xfId="10805" builtinId="30" hidden="1"/>
    <cellStyle name="20% - Accent1" xfId="10838" builtinId="30" hidden="1"/>
    <cellStyle name="20% - Accent1" xfId="10874" builtinId="30" hidden="1"/>
    <cellStyle name="20% - Accent1" xfId="9679" builtinId="30" hidden="1"/>
    <cellStyle name="20% - Accent1" xfId="10912" builtinId="30" hidden="1"/>
    <cellStyle name="20% - Accent1" xfId="10944" builtinId="30" hidden="1"/>
    <cellStyle name="20% - Accent1" xfId="10991" builtinId="30" hidden="1"/>
    <cellStyle name="20% - Accent1" xfId="11040" builtinId="30" hidden="1"/>
    <cellStyle name="20% - Accent1" xfId="11089" builtinId="30" hidden="1"/>
    <cellStyle name="20% - Accent1" xfId="11132" builtinId="30" hidden="1"/>
    <cellStyle name="20% - Accent1" xfId="11169" builtinId="30" hidden="1"/>
    <cellStyle name="20% - Accent1" xfId="11209" builtinId="30" hidden="1"/>
    <cellStyle name="20% - Accent1" xfId="11247" builtinId="30" hidden="1"/>
    <cellStyle name="20% - Accent1" xfId="11282" builtinId="30" hidden="1"/>
    <cellStyle name="20% - Accent1" xfId="11335" builtinId="30" hidden="1"/>
    <cellStyle name="20% - Accent1" xfId="11386" builtinId="30" hidden="1"/>
    <cellStyle name="20% - Accent1" xfId="11430" builtinId="30" hidden="1"/>
    <cellStyle name="20% - Accent1" xfId="11466" builtinId="30" hidden="1"/>
    <cellStyle name="20% - Accent1" xfId="11506" builtinId="30" hidden="1"/>
    <cellStyle name="20% - Accent1" xfId="11544" builtinId="30" hidden="1"/>
    <cellStyle name="20% - Accent1" xfId="11305" builtinId="30" hidden="1"/>
    <cellStyle name="20% - Accent1" xfId="11617" builtinId="30" hidden="1"/>
    <cellStyle name="20% - Accent1" xfId="11667" builtinId="30" hidden="1"/>
    <cellStyle name="20% - Accent1" xfId="11711" builtinId="30" hidden="1"/>
    <cellStyle name="20% - Accent1" xfId="11748" builtinId="30" hidden="1"/>
    <cellStyle name="20% - Accent1" xfId="11788" builtinId="30" hidden="1"/>
    <cellStyle name="20% - Accent1" xfId="11826" builtinId="30" hidden="1"/>
    <cellStyle name="20% - Accent1" xfId="11851" builtinId="30" hidden="1"/>
    <cellStyle name="20% - Accent1" xfId="11901" builtinId="30" hidden="1"/>
    <cellStyle name="20% - Accent1" xfId="11950" builtinId="30" hidden="1"/>
    <cellStyle name="20% - Accent1" xfId="11992" builtinId="30" hidden="1"/>
    <cellStyle name="20% - Accent1" xfId="12028" builtinId="30" hidden="1"/>
    <cellStyle name="20% - Accent1" xfId="12068" builtinId="30" hidden="1"/>
    <cellStyle name="20% - Accent1" xfId="12106" builtinId="30" hidden="1"/>
    <cellStyle name="20% - Accent1" xfId="11924" builtinId="30" hidden="1"/>
    <cellStyle name="20% - Accent1" xfId="12165" builtinId="30" hidden="1"/>
    <cellStyle name="20% - Accent1" xfId="12210" builtinId="30" hidden="1"/>
    <cellStyle name="20% - Accent1" xfId="12252" builtinId="30" hidden="1"/>
    <cellStyle name="20% - Accent1" xfId="12287" builtinId="30" hidden="1"/>
    <cellStyle name="20% - Accent1" xfId="12327" builtinId="30" hidden="1"/>
    <cellStyle name="20% - Accent1" xfId="12362" builtinId="30" hidden="1"/>
    <cellStyle name="20% - Accent1" xfId="12402" builtinId="30" hidden="1"/>
    <cellStyle name="20% - Accent1" xfId="12443" builtinId="30" hidden="1"/>
    <cellStyle name="20% - Accent1" xfId="12483" builtinId="30" hidden="1"/>
    <cellStyle name="20% - Accent1" xfId="12525" builtinId="30" hidden="1"/>
    <cellStyle name="20% - Accent1" xfId="12564" builtinId="30" hidden="1"/>
    <cellStyle name="20% - Accent1" xfId="12607" builtinId="30" hidden="1"/>
    <cellStyle name="20% - Accent1" xfId="12657" builtinId="30" hidden="1"/>
    <cellStyle name="20% - Accent1" xfId="12696" builtinId="30" hidden="1"/>
    <cellStyle name="20% - Accent1" xfId="12744" builtinId="30" hidden="1"/>
    <cellStyle name="20% - Accent1" xfId="12779" builtinId="30" hidden="1"/>
    <cellStyle name="20% - Accent1" xfId="12828" builtinId="30" hidden="1"/>
    <cellStyle name="20% - Accent1" xfId="12868" builtinId="30" hidden="1"/>
    <cellStyle name="20% - Accent1" xfId="12904" builtinId="30" hidden="1"/>
    <cellStyle name="20% - Accent1" xfId="12944" builtinId="30" hidden="1"/>
    <cellStyle name="20% - Accent1" xfId="12991" builtinId="30" hidden="1"/>
    <cellStyle name="20% - Accent1" xfId="13039" builtinId="30" hidden="1"/>
    <cellStyle name="20% - Accent1" xfId="13078" builtinId="30" hidden="1"/>
    <cellStyle name="20% - Accent1" xfId="13125" builtinId="30" hidden="1"/>
    <cellStyle name="20% - Accent1" xfId="13161" builtinId="30" hidden="1"/>
    <cellStyle name="20% - Accent1" xfId="13210" builtinId="30" hidden="1"/>
    <cellStyle name="20% - Accent1" xfId="13249" builtinId="30" hidden="1"/>
    <cellStyle name="20% - Accent1" xfId="13284" builtinId="30" hidden="1"/>
    <cellStyle name="20% - Accent1" xfId="13322" builtinId="30" hidden="1"/>
    <cellStyle name="20% - Accent1" xfId="13345" builtinId="30" hidden="1"/>
    <cellStyle name="20% - Accent1" xfId="13375" builtinId="30" hidden="1"/>
    <cellStyle name="20% - Accent1" xfId="13415" builtinId="30" hidden="1"/>
    <cellStyle name="20% - Accent1" xfId="13461" builtinId="30" hidden="1"/>
    <cellStyle name="20% - Accent1" xfId="13497" builtinId="30" hidden="1"/>
    <cellStyle name="20% - Accent1" xfId="13546" builtinId="30" hidden="1"/>
    <cellStyle name="20% - Accent1" xfId="13587" builtinId="30" hidden="1"/>
    <cellStyle name="20% - Accent1" xfId="13623" builtinId="30" hidden="1"/>
    <cellStyle name="20% - Accent1" xfId="13663" builtinId="30" hidden="1"/>
    <cellStyle name="20% - Accent1" xfId="13543" builtinId="30" hidden="1"/>
    <cellStyle name="20% - Accent1" xfId="13704" builtinId="30" hidden="1"/>
    <cellStyle name="20% - Accent1" xfId="13741" builtinId="30" hidden="1"/>
    <cellStyle name="20% - Accent1" xfId="13784" builtinId="30" hidden="1"/>
    <cellStyle name="20% - Accent1" xfId="13816" builtinId="30" hidden="1"/>
    <cellStyle name="20% - Accent1" xfId="13861" builtinId="30" hidden="1"/>
    <cellStyle name="20% - Accent1" xfId="13897" builtinId="30" hidden="1"/>
    <cellStyle name="20% - Accent1" xfId="13930" builtinId="30" hidden="1"/>
    <cellStyle name="20% - Accent1" xfId="13966" builtinId="30" hidden="1"/>
    <cellStyle name="20% - Accent1" xfId="12771" builtinId="30" hidden="1"/>
    <cellStyle name="20% - Accent1" xfId="14004" builtinId="30" hidden="1"/>
    <cellStyle name="20% - Accent1" xfId="14036" builtinId="30" hidden="1"/>
    <cellStyle name="20% - Accent1" xfId="14082" builtinId="30" hidden="1"/>
    <cellStyle name="20% - Accent1" xfId="14131" builtinId="30" hidden="1"/>
    <cellStyle name="20% - Accent1" xfId="14180" builtinId="30" hidden="1"/>
    <cellStyle name="20% - Accent1" xfId="14222" builtinId="30" hidden="1"/>
    <cellStyle name="20% - Accent1" xfId="14259" builtinId="30" hidden="1"/>
    <cellStyle name="20% - Accent1" xfId="14298" builtinId="30" hidden="1"/>
    <cellStyle name="20% - Accent1" xfId="14336" builtinId="30" hidden="1"/>
    <cellStyle name="20% - Accent1" xfId="14370" builtinId="30" hidden="1"/>
    <cellStyle name="20% - Accent1" xfId="14422" builtinId="30" hidden="1"/>
    <cellStyle name="20% - Accent1" xfId="14473" builtinId="30" hidden="1"/>
    <cellStyle name="20% - Accent1" xfId="14516" builtinId="30" hidden="1"/>
    <cellStyle name="20% - Accent1" xfId="14552" builtinId="30" hidden="1"/>
    <cellStyle name="20% - Accent1" xfId="14591" builtinId="30" hidden="1"/>
    <cellStyle name="20% - Accent1" xfId="14629" builtinId="30" hidden="1"/>
    <cellStyle name="20% - Accent1" xfId="14393" builtinId="30" hidden="1"/>
    <cellStyle name="20% - Accent1" xfId="14701" builtinId="30" hidden="1"/>
    <cellStyle name="20% - Accent1" xfId="14751" builtinId="30" hidden="1"/>
    <cellStyle name="20% - Accent1" xfId="14794" builtinId="30" hidden="1"/>
    <cellStyle name="20% - Accent1" xfId="14831" builtinId="30" hidden="1"/>
    <cellStyle name="20% - Accent1" xfId="14870" builtinId="30" hidden="1"/>
    <cellStyle name="20% - Accent1" xfId="14908" builtinId="30" hidden="1"/>
    <cellStyle name="20% - Accent1" xfId="14932" builtinId="30" hidden="1"/>
    <cellStyle name="20% - Accent1" xfId="14982" builtinId="30" hidden="1"/>
    <cellStyle name="20% - Accent1" xfId="15031" builtinId="30" hidden="1"/>
    <cellStyle name="20% - Accent1" xfId="15072" builtinId="30" hidden="1"/>
    <cellStyle name="20% - Accent1" xfId="15108" builtinId="30" hidden="1"/>
    <cellStyle name="20% - Accent1" xfId="15147" builtinId="30" hidden="1"/>
    <cellStyle name="20% - Accent1" xfId="15185" builtinId="30" hidden="1"/>
    <cellStyle name="20% - Accent1" xfId="15005" builtinId="30" hidden="1"/>
    <cellStyle name="20% - Accent1" xfId="15243" builtinId="30" hidden="1"/>
    <cellStyle name="20% - Accent1" xfId="15288" builtinId="30" hidden="1"/>
    <cellStyle name="20% - Accent1" xfId="15329" builtinId="30" hidden="1"/>
    <cellStyle name="20% - Accent1" xfId="15364" builtinId="30" hidden="1"/>
    <cellStyle name="20% - Accent1" xfId="15403" builtinId="30" hidden="1"/>
    <cellStyle name="20% - Accent1" xfId="15438" builtinId="30" hidden="1"/>
    <cellStyle name="20% - Accent1" xfId="15478" builtinId="30" hidden="1"/>
    <cellStyle name="20% - Accent1" xfId="15519" builtinId="30" hidden="1"/>
    <cellStyle name="20% - Accent2" xfId="30" builtinId="34" hidden="1"/>
    <cellStyle name="20% - Accent2" xfId="84" builtinId="34" hidden="1"/>
    <cellStyle name="20% - Accent2" xfId="135" builtinId="34" hidden="1"/>
    <cellStyle name="20% - Accent2" xfId="188" builtinId="34" hidden="1"/>
    <cellStyle name="20% - Accent2" xfId="228" builtinId="34" hidden="1"/>
    <cellStyle name="20% - Accent2" xfId="274" builtinId="34" hidden="1"/>
    <cellStyle name="20% - Accent2" xfId="324" builtinId="34" hidden="1"/>
    <cellStyle name="20% - Accent2" xfId="363" builtinId="34" hidden="1"/>
    <cellStyle name="20% - Accent2" xfId="411" builtinId="34" hidden="1"/>
    <cellStyle name="20% - Accent2" xfId="446" builtinId="34" hidden="1"/>
    <cellStyle name="20% - Accent2" xfId="495" builtinId="34" hidden="1"/>
    <cellStyle name="20% - Accent2" xfId="535" builtinId="34" hidden="1"/>
    <cellStyle name="20% - Accent2" xfId="571" builtinId="34" hidden="1"/>
    <cellStyle name="20% - Accent2" xfId="611" builtinId="34" hidden="1"/>
    <cellStyle name="20% - Accent2" xfId="658" builtinId="34" hidden="1"/>
    <cellStyle name="20% - Accent2" xfId="706" builtinId="34" hidden="1"/>
    <cellStyle name="20% - Accent2" xfId="745" builtinId="34" hidden="1"/>
    <cellStyle name="20% - Accent2" xfId="792" builtinId="34" hidden="1"/>
    <cellStyle name="20% - Accent2" xfId="828" builtinId="34" hidden="1"/>
    <cellStyle name="20% - Accent2" xfId="877" builtinId="34" hidden="1"/>
    <cellStyle name="20% - Accent2" xfId="916" builtinId="34" hidden="1"/>
    <cellStyle name="20% - Accent2" xfId="951" builtinId="34" hidden="1"/>
    <cellStyle name="20% - Accent2" xfId="989" builtinId="34" hidden="1"/>
    <cellStyle name="20% - Accent2" xfId="940" builtinId="34" hidden="1"/>
    <cellStyle name="20% - Accent2" xfId="1042" builtinId="34" hidden="1"/>
    <cellStyle name="20% - Accent2" xfId="1082" builtinId="34" hidden="1"/>
    <cellStyle name="20% - Accent2" xfId="1128" builtinId="34" hidden="1"/>
    <cellStyle name="20% - Accent2" xfId="1164" builtinId="34" hidden="1"/>
    <cellStyle name="20% - Accent2" xfId="1213" builtinId="34" hidden="1"/>
    <cellStyle name="20% - Accent2" xfId="1254" builtinId="34" hidden="1"/>
    <cellStyle name="20% - Accent2" xfId="1290" builtinId="34" hidden="1"/>
    <cellStyle name="20% - Accent2" xfId="1330" builtinId="34" hidden="1"/>
    <cellStyle name="20% - Accent2" xfId="1121" builtinId="34" hidden="1"/>
    <cellStyle name="20% - Accent2" xfId="1371" builtinId="34" hidden="1"/>
    <cellStyle name="20% - Accent2" xfId="1408" builtinId="34" hidden="1"/>
    <cellStyle name="20% - Accent2" xfId="1451" builtinId="34" hidden="1"/>
    <cellStyle name="20% - Accent2" xfId="1483" builtinId="34" hidden="1"/>
    <cellStyle name="20% - Accent2" xfId="1528" builtinId="34" hidden="1"/>
    <cellStyle name="20% - Accent2" xfId="1564" builtinId="34" hidden="1"/>
    <cellStyle name="20% - Accent2" xfId="1597" builtinId="34" hidden="1"/>
    <cellStyle name="20% - Accent2" xfId="1633" builtinId="34" hidden="1"/>
    <cellStyle name="20% - Accent2" xfId="295" builtinId="34" hidden="1"/>
    <cellStyle name="20% - Accent2" xfId="1671" builtinId="34" hidden="1"/>
    <cellStyle name="20% - Accent2" xfId="1703" builtinId="34" hidden="1"/>
    <cellStyle name="20% - Accent2" xfId="1750" builtinId="34" hidden="1"/>
    <cellStyle name="20% - Accent2" xfId="1799" builtinId="34" hidden="1"/>
    <cellStyle name="20% - Accent2" xfId="1848" builtinId="34" hidden="1"/>
    <cellStyle name="20% - Accent2" xfId="1891" builtinId="34" hidden="1"/>
    <cellStyle name="20% - Accent2" xfId="1928" builtinId="34" hidden="1"/>
    <cellStyle name="20% - Accent2" xfId="1968" builtinId="34" hidden="1"/>
    <cellStyle name="20% - Accent2" xfId="2006" builtinId="34" hidden="1"/>
    <cellStyle name="20% - Accent2" xfId="2041" builtinId="34" hidden="1"/>
    <cellStyle name="20% - Accent2" xfId="2094" builtinId="34" hidden="1"/>
    <cellStyle name="20% - Accent2" xfId="2145" builtinId="34" hidden="1"/>
    <cellStyle name="20% - Accent2" xfId="2189" builtinId="34" hidden="1"/>
    <cellStyle name="20% - Accent2" xfId="2225" builtinId="34" hidden="1"/>
    <cellStyle name="20% - Accent2" xfId="2265" builtinId="34" hidden="1"/>
    <cellStyle name="20% - Accent2" xfId="2303" builtinId="34" hidden="1"/>
    <cellStyle name="20% - Accent2" xfId="2031" builtinId="34" hidden="1"/>
    <cellStyle name="20% - Accent2" xfId="2376" builtinId="34" hidden="1"/>
    <cellStyle name="20% - Accent2" xfId="2426" builtinId="34" hidden="1"/>
    <cellStyle name="20% - Accent2" xfId="2470" builtinId="34" hidden="1"/>
    <cellStyle name="20% - Accent2" xfId="2507" builtinId="34" hidden="1"/>
    <cellStyle name="20% - Accent2" xfId="2547" builtinId="34" hidden="1"/>
    <cellStyle name="20% - Accent2" xfId="2585" builtinId="34" hidden="1"/>
    <cellStyle name="20% - Accent2" xfId="2610" builtinId="34" hidden="1"/>
    <cellStyle name="20% - Accent2" xfId="2660" builtinId="34" hidden="1"/>
    <cellStyle name="20% - Accent2" xfId="2709" builtinId="34" hidden="1"/>
    <cellStyle name="20% - Accent2" xfId="2751" builtinId="34" hidden="1"/>
    <cellStyle name="20% - Accent2" xfId="2787" builtinId="34" hidden="1"/>
    <cellStyle name="20% - Accent2" xfId="2827" builtinId="34" hidden="1"/>
    <cellStyle name="20% - Accent2" xfId="2865" builtinId="34" hidden="1"/>
    <cellStyle name="20% - Accent2" xfId="2352" builtinId="34" hidden="1"/>
    <cellStyle name="20% - Accent2" xfId="2924" builtinId="34" hidden="1"/>
    <cellStyle name="20% - Accent2" xfId="2969" builtinId="34" hidden="1"/>
    <cellStyle name="20% - Accent2" xfId="3011" builtinId="34" hidden="1"/>
    <cellStyle name="20% - Accent2" xfId="3046" builtinId="34" hidden="1"/>
    <cellStyle name="20% - Accent2" xfId="3086" builtinId="34" hidden="1"/>
    <cellStyle name="20% - Accent2" xfId="3121" builtinId="34" hidden="1"/>
    <cellStyle name="20% - Accent2" xfId="3161" builtinId="34" hidden="1"/>
    <cellStyle name="20% - Accent2" xfId="3202" builtinId="34" hidden="1"/>
    <cellStyle name="20% - Accent2" xfId="3236" builtinId="34" hidden="1"/>
    <cellStyle name="20% - Accent2" xfId="3285" builtinId="34" hidden="1"/>
    <cellStyle name="20% - Accent2" xfId="3325" builtinId="34" hidden="1"/>
    <cellStyle name="20% - Accent2" xfId="3371" builtinId="34" hidden="1"/>
    <cellStyle name="20% - Accent2" xfId="3421" builtinId="34" hidden="1"/>
    <cellStyle name="20% - Accent2" xfId="3460" builtinId="34" hidden="1"/>
    <cellStyle name="20% - Accent2" xfId="3508" builtinId="34" hidden="1"/>
    <cellStyle name="20% - Accent2" xfId="3543" builtinId="34" hidden="1"/>
    <cellStyle name="20% - Accent2" xfId="3592" builtinId="34" hidden="1"/>
    <cellStyle name="20% - Accent2" xfId="3632" builtinId="34" hidden="1"/>
    <cellStyle name="20% - Accent2" xfId="3668" builtinId="34" hidden="1"/>
    <cellStyle name="20% - Accent2" xfId="3708" builtinId="34" hidden="1"/>
    <cellStyle name="20% - Accent2" xfId="3755" builtinId="34" hidden="1"/>
    <cellStyle name="20% - Accent2" xfId="3803" builtinId="34" hidden="1"/>
    <cellStyle name="20% - Accent2" xfId="3842" builtinId="34" hidden="1"/>
    <cellStyle name="20% - Accent2" xfId="3889" builtinId="34" hidden="1"/>
    <cellStyle name="20% - Accent2" xfId="3925" builtinId="34" hidden="1"/>
    <cellStyle name="20% - Accent2" xfId="3974" builtinId="34" hidden="1"/>
    <cellStyle name="20% - Accent2" xfId="4013" builtinId="34" hidden="1"/>
    <cellStyle name="20% - Accent2" xfId="4048" builtinId="34" hidden="1"/>
    <cellStyle name="20% - Accent2" xfId="4086" builtinId="34" hidden="1"/>
    <cellStyle name="20% - Accent2" xfId="4037" builtinId="34" hidden="1"/>
    <cellStyle name="20% - Accent2" xfId="4139" builtinId="34" hidden="1"/>
    <cellStyle name="20% - Accent2" xfId="4179" builtinId="34" hidden="1"/>
    <cellStyle name="20% - Accent2" xfId="4225" builtinId="34" hidden="1"/>
    <cellStyle name="20% - Accent2" xfId="4261" builtinId="34" hidden="1"/>
    <cellStyle name="20% - Accent2" xfId="4310" builtinId="34" hidden="1"/>
    <cellStyle name="20% - Accent2" xfId="4351" builtinId="34" hidden="1"/>
    <cellStyle name="20% - Accent2" xfId="4387" builtinId="34" hidden="1"/>
    <cellStyle name="20% - Accent2" xfId="4427" builtinId="34" hidden="1"/>
    <cellStyle name="20% - Accent2" xfId="4218" builtinId="34" hidden="1"/>
    <cellStyle name="20% - Accent2" xfId="4468" builtinId="34" hidden="1"/>
    <cellStyle name="20% - Accent2" xfId="4505" builtinId="34" hidden="1"/>
    <cellStyle name="20% - Accent2" xfId="4548" builtinId="34" hidden="1"/>
    <cellStyle name="20% - Accent2" xfId="4580" builtinId="34" hidden="1"/>
    <cellStyle name="20% - Accent2" xfId="4625" builtinId="34" hidden="1"/>
    <cellStyle name="20% - Accent2" xfId="4661" builtinId="34" hidden="1"/>
    <cellStyle name="20% - Accent2" xfId="4694" builtinId="34" hidden="1"/>
    <cellStyle name="20% - Accent2" xfId="4730" builtinId="34" hidden="1"/>
    <cellStyle name="20% - Accent2" xfId="3392" builtinId="34" hidden="1"/>
    <cellStyle name="20% - Accent2" xfId="4768" builtinId="34" hidden="1"/>
    <cellStyle name="20% - Accent2" xfId="4800" builtinId="34" hidden="1"/>
    <cellStyle name="20% - Accent2" xfId="4847" builtinId="34" hidden="1"/>
    <cellStyle name="20% - Accent2" xfId="4896" builtinId="34" hidden="1"/>
    <cellStyle name="20% - Accent2" xfId="4945" builtinId="34" hidden="1"/>
    <cellStyle name="20% - Accent2" xfId="4988" builtinId="34" hidden="1"/>
    <cellStyle name="20% - Accent2" xfId="5025" builtinId="34" hidden="1"/>
    <cellStyle name="20% - Accent2" xfId="5065" builtinId="34" hidden="1"/>
    <cellStyle name="20% - Accent2" xfId="5103" builtinId="34" hidden="1"/>
    <cellStyle name="20% - Accent2" xfId="5138" builtinId="34" hidden="1"/>
    <cellStyle name="20% - Accent2" xfId="5191" builtinId="34" hidden="1"/>
    <cellStyle name="20% - Accent2" xfId="5242" builtinId="34" hidden="1"/>
    <cellStyle name="20% - Accent2" xfId="5286" builtinId="34" hidden="1"/>
    <cellStyle name="20% - Accent2" xfId="5322" builtinId="34" hidden="1"/>
    <cellStyle name="20% - Accent2" xfId="5362" builtinId="34" hidden="1"/>
    <cellStyle name="20% - Accent2" xfId="5400" builtinId="34" hidden="1"/>
    <cellStyle name="20% - Accent2" xfId="5128" builtinId="34" hidden="1"/>
    <cellStyle name="20% - Accent2" xfId="5473" builtinId="34" hidden="1"/>
    <cellStyle name="20% - Accent2" xfId="5523" builtinId="34" hidden="1"/>
    <cellStyle name="20% - Accent2" xfId="5567" builtinId="34" hidden="1"/>
    <cellStyle name="20% - Accent2" xfId="5604" builtinId="34" hidden="1"/>
    <cellStyle name="20% - Accent2" xfId="5644" builtinId="34" hidden="1"/>
    <cellStyle name="20% - Accent2" xfId="5682" builtinId="34" hidden="1"/>
    <cellStyle name="20% - Accent2" xfId="5707" builtinId="34" hidden="1"/>
    <cellStyle name="20% - Accent2" xfId="5757" builtinId="34" hidden="1"/>
    <cellStyle name="20% - Accent2" xfId="5806" builtinId="34" hidden="1"/>
    <cellStyle name="20% - Accent2" xfId="5848" builtinId="34" hidden="1"/>
    <cellStyle name="20% - Accent2" xfId="5884" builtinId="34" hidden="1"/>
    <cellStyle name="20% - Accent2" xfId="5924" builtinId="34" hidden="1"/>
    <cellStyle name="20% - Accent2" xfId="5962" builtinId="34" hidden="1"/>
    <cellStyle name="20% - Accent2" xfId="5449" builtinId="34" hidden="1"/>
    <cellStyle name="20% - Accent2" xfId="6021" builtinId="34" hidden="1"/>
    <cellStyle name="20% - Accent2" xfId="6066" builtinId="34" hidden="1"/>
    <cellStyle name="20% - Accent2" xfId="6108" builtinId="34" hidden="1"/>
    <cellStyle name="20% - Accent2" xfId="6143" builtinId="34" hidden="1"/>
    <cellStyle name="20% - Accent2" xfId="6183" builtinId="34" hidden="1"/>
    <cellStyle name="20% - Accent2" xfId="6218" builtinId="34" hidden="1"/>
    <cellStyle name="20% - Accent2" xfId="6258" builtinId="34" hidden="1"/>
    <cellStyle name="20% - Accent2" xfId="6299" builtinId="34" hidden="1"/>
    <cellStyle name="20% - Accent2" xfId="6322" builtinId="34" hidden="1"/>
    <cellStyle name="20% - Accent2" xfId="6368" builtinId="34" hidden="1"/>
    <cellStyle name="20% - Accent2" xfId="6408" builtinId="34" hidden="1"/>
    <cellStyle name="20% - Accent2" xfId="6452" builtinId="34" hidden="1"/>
    <cellStyle name="20% - Accent2" xfId="6502" builtinId="34" hidden="1"/>
    <cellStyle name="20% - Accent2" xfId="6541" builtinId="34" hidden="1"/>
    <cellStyle name="20% - Accent2" xfId="6589" builtinId="34" hidden="1"/>
    <cellStyle name="20% - Accent2" xfId="6624" builtinId="34" hidden="1"/>
    <cellStyle name="20% - Accent2" xfId="6673" builtinId="34" hidden="1"/>
    <cellStyle name="20% - Accent2" xfId="6713" builtinId="34" hidden="1"/>
    <cellStyle name="20% - Accent2" xfId="6749" builtinId="34" hidden="1"/>
    <cellStyle name="20% - Accent2" xfId="6789" builtinId="34" hidden="1"/>
    <cellStyle name="20% - Accent2" xfId="6836" builtinId="34" hidden="1"/>
    <cellStyle name="20% - Accent2" xfId="6884" builtinId="34" hidden="1"/>
    <cellStyle name="20% - Accent2" xfId="6923" builtinId="34" hidden="1"/>
    <cellStyle name="20% - Accent2" xfId="6970" builtinId="34" hidden="1"/>
    <cellStyle name="20% - Accent2" xfId="7006" builtinId="34" hidden="1"/>
    <cellStyle name="20% - Accent2" xfId="7055" builtinId="34" hidden="1"/>
    <cellStyle name="20% - Accent2" xfId="7094" builtinId="34" hidden="1"/>
    <cellStyle name="20% - Accent2" xfId="7129" builtinId="34" hidden="1"/>
    <cellStyle name="20% - Accent2" xfId="7167" builtinId="34" hidden="1"/>
    <cellStyle name="20% - Accent2" xfId="7118" builtinId="34" hidden="1"/>
    <cellStyle name="20% - Accent2" xfId="7220" builtinId="34" hidden="1"/>
    <cellStyle name="20% - Accent2" xfId="7260" builtinId="34" hidden="1"/>
    <cellStyle name="20% - Accent2" xfId="7306" builtinId="34" hidden="1"/>
    <cellStyle name="20% - Accent2" xfId="7342" builtinId="34" hidden="1"/>
    <cellStyle name="20% - Accent2" xfId="7391" builtinId="34" hidden="1"/>
    <cellStyle name="20% - Accent2" xfId="7432" builtinId="34" hidden="1"/>
    <cellStyle name="20% - Accent2" xfId="7468" builtinId="34" hidden="1"/>
    <cellStyle name="20% - Accent2" xfId="7508" builtinId="34" hidden="1"/>
    <cellStyle name="20% - Accent2" xfId="7299" builtinId="34" hidden="1"/>
    <cellStyle name="20% - Accent2" xfId="7549" builtinId="34" hidden="1"/>
    <cellStyle name="20% - Accent2" xfId="7586" builtinId="34" hidden="1"/>
    <cellStyle name="20% - Accent2" xfId="7629" builtinId="34" hidden="1"/>
    <cellStyle name="20% - Accent2" xfId="7661" builtinId="34" hidden="1"/>
    <cellStyle name="20% - Accent2" xfId="7706" builtinId="34" hidden="1"/>
    <cellStyle name="20% - Accent2" xfId="7742" builtinId="34" hidden="1"/>
    <cellStyle name="20% - Accent2" xfId="7775" builtinId="34" hidden="1"/>
    <cellStyle name="20% - Accent2" xfId="7811" builtinId="34" hidden="1"/>
    <cellStyle name="20% - Accent2" xfId="6473" builtinId="34" hidden="1"/>
    <cellStyle name="20% - Accent2" xfId="7849" builtinId="34" hidden="1"/>
    <cellStyle name="20% - Accent2" xfId="7881" builtinId="34" hidden="1"/>
    <cellStyle name="20% - Accent2" xfId="7928" builtinId="34" hidden="1"/>
    <cellStyle name="20% - Accent2" xfId="7977" builtinId="34" hidden="1"/>
    <cellStyle name="20% - Accent2" xfId="8026" builtinId="34" hidden="1"/>
    <cellStyle name="20% - Accent2" xfId="8069" builtinId="34" hidden="1"/>
    <cellStyle name="20% - Accent2" xfId="8106" builtinId="34" hidden="1"/>
    <cellStyle name="20% - Accent2" xfId="8146" builtinId="34" hidden="1"/>
    <cellStyle name="20% - Accent2" xfId="8184" builtinId="34" hidden="1"/>
    <cellStyle name="20% - Accent2" xfId="8219" builtinId="34" hidden="1"/>
    <cellStyle name="20% - Accent2" xfId="8271" builtinId="34" hidden="1"/>
    <cellStyle name="20% - Accent2" xfId="8322" builtinId="34" hidden="1"/>
    <cellStyle name="20% - Accent2" xfId="8366" builtinId="34" hidden="1"/>
    <cellStyle name="20% - Accent2" xfId="8402" builtinId="34" hidden="1"/>
    <cellStyle name="20% - Accent2" xfId="8442" builtinId="34" hidden="1"/>
    <cellStyle name="20% - Accent2" xfId="8480" builtinId="34" hidden="1"/>
    <cellStyle name="20% - Accent2" xfId="8209" builtinId="34" hidden="1"/>
    <cellStyle name="20% - Accent2" xfId="8553" builtinId="34" hidden="1"/>
    <cellStyle name="20% - Accent2" xfId="8603" builtinId="34" hidden="1"/>
    <cellStyle name="20% - Accent2" xfId="8647" builtinId="34" hidden="1"/>
    <cellStyle name="20% - Accent2" xfId="8684" builtinId="34" hidden="1"/>
    <cellStyle name="20% - Accent2" xfId="8724" builtinId="34" hidden="1"/>
    <cellStyle name="20% - Accent2" xfId="8762" builtinId="34" hidden="1"/>
    <cellStyle name="20% - Accent2" xfId="8787" builtinId="34" hidden="1"/>
    <cellStyle name="20% - Accent2" xfId="8837" builtinId="34" hidden="1"/>
    <cellStyle name="20% - Accent2" xfId="8886" builtinId="34" hidden="1"/>
    <cellStyle name="20% - Accent2" xfId="8928" builtinId="34" hidden="1"/>
    <cellStyle name="20% - Accent2" xfId="8964" builtinId="34" hidden="1"/>
    <cellStyle name="20% - Accent2" xfId="9004" builtinId="34" hidden="1"/>
    <cellStyle name="20% - Accent2" xfId="9042" builtinId="34" hidden="1"/>
    <cellStyle name="20% - Accent2" xfId="8529" builtinId="34" hidden="1"/>
    <cellStyle name="20% - Accent2" xfId="9100" builtinId="34" hidden="1"/>
    <cellStyle name="20% - Accent2" xfId="9145" builtinId="34" hidden="1"/>
    <cellStyle name="20% - Accent2" xfId="9186" builtinId="34" hidden="1"/>
    <cellStyle name="20% - Accent2" xfId="9221" builtinId="34" hidden="1"/>
    <cellStyle name="20% - Accent2" xfId="9260" builtinId="34" hidden="1"/>
    <cellStyle name="20% - Accent2" xfId="9295" builtinId="34" hidden="1"/>
    <cellStyle name="20% - Accent2" xfId="9335" builtinId="34" hidden="1"/>
    <cellStyle name="20% - Accent2" xfId="9376" builtinId="34" hidden="1"/>
    <cellStyle name="20% - Accent2" xfId="9395" builtinId="34" hidden="1"/>
    <cellStyle name="20% - Accent2" xfId="9436" builtinId="34" hidden="1"/>
    <cellStyle name="20% - Accent2" xfId="9475" builtinId="34" hidden="1"/>
    <cellStyle name="20% - Accent2" xfId="9519" builtinId="34" hidden="1"/>
    <cellStyle name="20% - Accent2" xfId="9569" builtinId="34" hidden="1"/>
    <cellStyle name="20% - Accent2" xfId="9608" builtinId="34" hidden="1"/>
    <cellStyle name="20% - Accent2" xfId="9656" builtinId="34" hidden="1"/>
    <cellStyle name="20% - Accent2" xfId="9691" builtinId="34" hidden="1"/>
    <cellStyle name="20% - Accent2" xfId="9740" builtinId="34" hidden="1"/>
    <cellStyle name="20% - Accent2" xfId="9780" builtinId="34" hidden="1"/>
    <cellStyle name="20% - Accent2" xfId="9816" builtinId="34" hidden="1"/>
    <cellStyle name="20% - Accent2" xfId="9856" builtinId="34" hidden="1"/>
    <cellStyle name="20% - Accent2" xfId="9903" builtinId="34" hidden="1"/>
    <cellStyle name="20% - Accent2" xfId="9951" builtinId="34" hidden="1"/>
    <cellStyle name="20% - Accent2" xfId="9990" builtinId="34" hidden="1"/>
    <cellStyle name="20% - Accent2" xfId="10037" builtinId="34" hidden="1"/>
    <cellStyle name="20% - Accent2" xfId="10073" builtinId="34" hidden="1"/>
    <cellStyle name="20% - Accent2" xfId="10122" builtinId="34" hidden="1"/>
    <cellStyle name="20% - Accent2" xfId="10161" builtinId="34" hidden="1"/>
    <cellStyle name="20% - Accent2" xfId="10196" builtinId="34" hidden="1"/>
    <cellStyle name="20% - Accent2" xfId="10234" builtinId="34" hidden="1"/>
    <cellStyle name="20% - Accent2" xfId="10185" builtinId="34" hidden="1"/>
    <cellStyle name="20% - Accent2" xfId="10287" builtinId="34" hidden="1"/>
    <cellStyle name="20% - Accent2" xfId="10327" builtinId="34" hidden="1"/>
    <cellStyle name="20% - Accent2" xfId="10373" builtinId="34" hidden="1"/>
    <cellStyle name="20% - Accent2" xfId="10409" builtinId="34" hidden="1"/>
    <cellStyle name="20% - Accent2" xfId="10458" builtinId="34" hidden="1"/>
    <cellStyle name="20% - Accent2" xfId="10499" builtinId="34" hidden="1"/>
    <cellStyle name="20% - Accent2" xfId="10535" builtinId="34" hidden="1"/>
    <cellStyle name="20% - Accent2" xfId="10575" builtinId="34" hidden="1"/>
    <cellStyle name="20% - Accent2" xfId="10366" builtinId="34" hidden="1"/>
    <cellStyle name="20% - Accent2" xfId="10616" builtinId="34" hidden="1"/>
    <cellStyle name="20% - Accent2" xfId="10653" builtinId="34" hidden="1"/>
    <cellStyle name="20% - Accent2" xfId="10696" builtinId="34" hidden="1"/>
    <cellStyle name="20% - Accent2" xfId="10728" builtinId="34" hidden="1"/>
    <cellStyle name="20% - Accent2" xfId="10773" builtinId="34" hidden="1"/>
    <cellStyle name="20% - Accent2" xfId="10809" builtinId="34" hidden="1"/>
    <cellStyle name="20% - Accent2" xfId="10842" builtinId="34" hidden="1"/>
    <cellStyle name="20% - Accent2" xfId="10878" builtinId="34" hidden="1"/>
    <cellStyle name="20% - Accent2" xfId="9540" builtinId="34" hidden="1"/>
    <cellStyle name="20% - Accent2" xfId="10916" builtinId="34" hidden="1"/>
    <cellStyle name="20% - Accent2" xfId="10948" builtinId="34" hidden="1"/>
    <cellStyle name="20% - Accent2" xfId="10995" builtinId="34" hidden="1"/>
    <cellStyle name="20% - Accent2" xfId="11044" builtinId="34" hidden="1"/>
    <cellStyle name="20% - Accent2" xfId="11093" builtinId="34" hidden="1"/>
    <cellStyle name="20% - Accent2" xfId="11136" builtinId="34" hidden="1"/>
    <cellStyle name="20% - Accent2" xfId="11173" builtinId="34" hidden="1"/>
    <cellStyle name="20% - Accent2" xfId="11213" builtinId="34" hidden="1"/>
    <cellStyle name="20% - Accent2" xfId="11251" builtinId="34" hidden="1"/>
    <cellStyle name="20% - Accent2" xfId="11286" builtinId="34" hidden="1"/>
    <cellStyle name="20% - Accent2" xfId="11339" builtinId="34" hidden="1"/>
    <cellStyle name="20% - Accent2" xfId="11390" builtinId="34" hidden="1"/>
    <cellStyle name="20% - Accent2" xfId="11434" builtinId="34" hidden="1"/>
    <cellStyle name="20% - Accent2" xfId="11470" builtinId="34" hidden="1"/>
    <cellStyle name="20% - Accent2" xfId="11510" builtinId="34" hidden="1"/>
    <cellStyle name="20% - Accent2" xfId="11548" builtinId="34" hidden="1"/>
    <cellStyle name="20% - Accent2" xfId="11276" builtinId="34" hidden="1"/>
    <cellStyle name="20% - Accent2" xfId="11621" builtinId="34" hidden="1"/>
    <cellStyle name="20% - Accent2" xfId="11671" builtinId="34" hidden="1"/>
    <cellStyle name="20% - Accent2" xfId="11715" builtinId="34" hidden="1"/>
    <cellStyle name="20% - Accent2" xfId="11752" builtinId="34" hidden="1"/>
    <cellStyle name="20% - Accent2" xfId="11792" builtinId="34" hidden="1"/>
    <cellStyle name="20% - Accent2" xfId="11830" builtinId="34" hidden="1"/>
    <cellStyle name="20% - Accent2" xfId="11855" builtinId="34" hidden="1"/>
    <cellStyle name="20% - Accent2" xfId="11905" builtinId="34" hidden="1"/>
    <cellStyle name="20% - Accent2" xfId="11954" builtinId="34" hidden="1"/>
    <cellStyle name="20% - Accent2" xfId="11996" builtinId="34" hidden="1"/>
    <cellStyle name="20% - Accent2" xfId="12032" builtinId="34" hidden="1"/>
    <cellStyle name="20% - Accent2" xfId="12072" builtinId="34" hidden="1"/>
    <cellStyle name="20% - Accent2" xfId="12110" builtinId="34" hidden="1"/>
    <cellStyle name="20% - Accent2" xfId="11597" builtinId="34" hidden="1"/>
    <cellStyle name="20% - Accent2" xfId="12169" builtinId="34" hidden="1"/>
    <cellStyle name="20% - Accent2" xfId="12214" builtinId="34" hidden="1"/>
    <cellStyle name="20% - Accent2" xfId="12256" builtinId="34" hidden="1"/>
    <cellStyle name="20% - Accent2" xfId="12291" builtinId="34" hidden="1"/>
    <cellStyle name="20% - Accent2" xfId="12331" builtinId="34" hidden="1"/>
    <cellStyle name="20% - Accent2" xfId="12366" builtinId="34" hidden="1"/>
    <cellStyle name="20% - Accent2" xfId="12406" builtinId="34" hidden="1"/>
    <cellStyle name="20% - Accent2" xfId="12447" builtinId="34" hidden="1"/>
    <cellStyle name="20% - Accent2" xfId="12487" builtinId="34" hidden="1"/>
    <cellStyle name="20% - Accent2" xfId="12529" builtinId="34" hidden="1"/>
    <cellStyle name="20% - Accent2" xfId="12568" builtinId="34" hidden="1"/>
    <cellStyle name="20% - Accent2" xfId="12611" builtinId="34" hidden="1"/>
    <cellStyle name="20% - Accent2" xfId="12661" builtinId="34" hidden="1"/>
    <cellStyle name="20% - Accent2" xfId="12700" builtinId="34" hidden="1"/>
    <cellStyle name="20% - Accent2" xfId="12748" builtinId="34" hidden="1"/>
    <cellStyle name="20% - Accent2" xfId="12783" builtinId="34" hidden="1"/>
    <cellStyle name="20% - Accent2" xfId="12832" builtinId="34" hidden="1"/>
    <cellStyle name="20% - Accent2" xfId="12872" builtinId="34" hidden="1"/>
    <cellStyle name="20% - Accent2" xfId="12908" builtinId="34" hidden="1"/>
    <cellStyle name="20% - Accent2" xfId="12948" builtinId="34" hidden="1"/>
    <cellStyle name="20% - Accent2" xfId="12995" builtinId="34" hidden="1"/>
    <cellStyle name="20% - Accent2" xfId="13043" builtinId="34" hidden="1"/>
    <cellStyle name="20% - Accent2" xfId="13082" builtinId="34" hidden="1"/>
    <cellStyle name="20% - Accent2" xfId="13129" builtinId="34" hidden="1"/>
    <cellStyle name="20% - Accent2" xfId="13165" builtinId="34" hidden="1"/>
    <cellStyle name="20% - Accent2" xfId="13214" builtinId="34" hidden="1"/>
    <cellStyle name="20% - Accent2" xfId="13253" builtinId="34" hidden="1"/>
    <cellStyle name="20% - Accent2" xfId="13288" builtinId="34" hidden="1"/>
    <cellStyle name="20% - Accent2" xfId="13326" builtinId="34" hidden="1"/>
    <cellStyle name="20% - Accent2" xfId="13277" builtinId="34" hidden="1"/>
    <cellStyle name="20% - Accent2" xfId="13379" builtinId="34" hidden="1"/>
    <cellStyle name="20% - Accent2" xfId="13419" builtinId="34" hidden="1"/>
    <cellStyle name="20% - Accent2" xfId="13465" builtinId="34" hidden="1"/>
    <cellStyle name="20% - Accent2" xfId="13501" builtinId="34" hidden="1"/>
    <cellStyle name="20% - Accent2" xfId="13550" builtinId="34" hidden="1"/>
    <cellStyle name="20% - Accent2" xfId="13591" builtinId="34" hidden="1"/>
    <cellStyle name="20% - Accent2" xfId="13627" builtinId="34" hidden="1"/>
    <cellStyle name="20% - Accent2" xfId="13667" builtinId="34" hidden="1"/>
    <cellStyle name="20% - Accent2" xfId="13458" builtinId="34" hidden="1"/>
    <cellStyle name="20% - Accent2" xfId="13708" builtinId="34" hidden="1"/>
    <cellStyle name="20% - Accent2" xfId="13745" builtinId="34" hidden="1"/>
    <cellStyle name="20% - Accent2" xfId="13788" builtinId="34" hidden="1"/>
    <cellStyle name="20% - Accent2" xfId="13820" builtinId="34" hidden="1"/>
    <cellStyle name="20% - Accent2" xfId="13865" builtinId="34" hidden="1"/>
    <cellStyle name="20% - Accent2" xfId="13901" builtinId="34" hidden="1"/>
    <cellStyle name="20% - Accent2" xfId="13934" builtinId="34" hidden="1"/>
    <cellStyle name="20% - Accent2" xfId="13970" builtinId="34" hidden="1"/>
    <cellStyle name="20% - Accent2" xfId="12632" builtinId="34" hidden="1"/>
    <cellStyle name="20% - Accent2" xfId="14008" builtinId="34" hidden="1"/>
    <cellStyle name="20% - Accent2" xfId="14040" builtinId="34" hidden="1"/>
    <cellStyle name="20% - Accent2" xfId="14086" builtinId="34" hidden="1"/>
    <cellStyle name="20% - Accent2" xfId="14135" builtinId="34" hidden="1"/>
    <cellStyle name="20% - Accent2" xfId="14184" builtinId="34" hidden="1"/>
    <cellStyle name="20% - Accent2" xfId="14226" builtinId="34" hidden="1"/>
    <cellStyle name="20% - Accent2" xfId="14263" builtinId="34" hidden="1"/>
    <cellStyle name="20% - Accent2" xfId="14302" builtinId="34" hidden="1"/>
    <cellStyle name="20% - Accent2" xfId="14340" builtinId="34" hidden="1"/>
    <cellStyle name="20% - Accent2" xfId="14374" builtinId="34" hidden="1"/>
    <cellStyle name="20% - Accent2" xfId="14426" builtinId="34" hidden="1"/>
    <cellStyle name="20% - Accent2" xfId="14477" builtinId="34" hidden="1"/>
    <cellStyle name="20% - Accent2" xfId="14520" builtinId="34" hidden="1"/>
    <cellStyle name="20% - Accent2" xfId="14556" builtinId="34" hidden="1"/>
    <cellStyle name="20% - Accent2" xfId="14595" builtinId="34" hidden="1"/>
    <cellStyle name="20% - Accent2" xfId="14633" builtinId="34" hidden="1"/>
    <cellStyle name="20% - Accent2" xfId="14364" builtinId="34" hidden="1"/>
    <cellStyle name="20% - Accent2" xfId="14705" builtinId="34" hidden="1"/>
    <cellStyle name="20% - Accent2" xfId="14755" builtinId="34" hidden="1"/>
    <cellStyle name="20% - Accent2" xfId="14798" builtinId="34" hidden="1"/>
    <cellStyle name="20% - Accent2" xfId="14835" builtinId="34" hidden="1"/>
    <cellStyle name="20% - Accent2" xfId="14874" builtinId="34" hidden="1"/>
    <cellStyle name="20% - Accent2" xfId="14912" builtinId="34" hidden="1"/>
    <cellStyle name="20% - Accent2" xfId="14936" builtinId="34" hidden="1"/>
    <cellStyle name="20% - Accent2" xfId="14986" builtinId="34" hidden="1"/>
    <cellStyle name="20% - Accent2" xfId="15035" builtinId="34" hidden="1"/>
    <cellStyle name="20% - Accent2" xfId="15076" builtinId="34" hidden="1"/>
    <cellStyle name="20% - Accent2" xfId="15112" builtinId="34" hidden="1"/>
    <cellStyle name="20% - Accent2" xfId="15151" builtinId="34" hidden="1"/>
    <cellStyle name="20% - Accent2" xfId="15189" builtinId="34" hidden="1"/>
    <cellStyle name="20% - Accent2" xfId="14681" builtinId="34" hidden="1"/>
    <cellStyle name="20% - Accent2" xfId="15247" builtinId="34" hidden="1"/>
    <cellStyle name="20% - Accent2" xfId="15292" builtinId="34" hidden="1"/>
    <cellStyle name="20% - Accent2" xfId="15333" builtinId="34" hidden="1"/>
    <cellStyle name="20% - Accent2" xfId="15368" builtinId="34" hidden="1"/>
    <cellStyle name="20% - Accent2" xfId="15407" builtinId="34" hidden="1"/>
    <cellStyle name="20% - Accent2" xfId="15442" builtinId="34" hidden="1"/>
    <cellStyle name="20% - Accent2" xfId="15482" builtinId="34" hidden="1"/>
    <cellStyle name="20% - Accent2" xfId="15523" builtinId="34" hidden="1"/>
    <cellStyle name="20% - Accent3" xfId="34" builtinId="38" hidden="1"/>
    <cellStyle name="20% - Accent3" xfId="88" builtinId="38" hidden="1"/>
    <cellStyle name="20% - Accent3" xfId="139" builtinId="38" hidden="1"/>
    <cellStyle name="20% - Accent3" xfId="192" builtinId="38" hidden="1"/>
    <cellStyle name="20% - Accent3" xfId="232" builtinId="38" hidden="1"/>
    <cellStyle name="20% - Accent3" xfId="278" builtinId="38" hidden="1"/>
    <cellStyle name="20% - Accent3" xfId="328" builtinId="38" hidden="1"/>
    <cellStyle name="20% - Accent3" xfId="367" builtinId="38" hidden="1"/>
    <cellStyle name="20% - Accent3" xfId="415" builtinId="38" hidden="1"/>
    <cellStyle name="20% - Accent3" xfId="450" builtinId="38" hidden="1"/>
    <cellStyle name="20% - Accent3" xfId="499" builtinId="38" hidden="1"/>
    <cellStyle name="20% - Accent3" xfId="539" builtinId="38" hidden="1"/>
    <cellStyle name="20% - Accent3" xfId="575" builtinId="38" hidden="1"/>
    <cellStyle name="20% - Accent3" xfId="615" builtinId="38" hidden="1"/>
    <cellStyle name="20% - Accent3" xfId="662" builtinId="38" hidden="1"/>
    <cellStyle name="20% - Accent3" xfId="710" builtinId="38" hidden="1"/>
    <cellStyle name="20% - Accent3" xfId="749" builtinId="38" hidden="1"/>
    <cellStyle name="20% - Accent3" xfId="796" builtinId="38" hidden="1"/>
    <cellStyle name="20% - Accent3" xfId="832" builtinId="38" hidden="1"/>
    <cellStyle name="20% - Accent3" xfId="881" builtinId="38" hidden="1"/>
    <cellStyle name="20% - Accent3" xfId="920" builtinId="38" hidden="1"/>
    <cellStyle name="20% - Accent3" xfId="955" builtinId="38" hidden="1"/>
    <cellStyle name="20% - Accent3" xfId="993" builtinId="38" hidden="1"/>
    <cellStyle name="20% - Accent3" xfId="678" builtinId="38" hidden="1"/>
    <cellStyle name="20% - Accent3" xfId="1046" builtinId="38" hidden="1"/>
    <cellStyle name="20% - Accent3" xfId="1086" builtinId="38" hidden="1"/>
    <cellStyle name="20% - Accent3" xfId="1132" builtinId="38" hidden="1"/>
    <cellStyle name="20% - Accent3" xfId="1168" builtinId="38" hidden="1"/>
    <cellStyle name="20% - Accent3" xfId="1217" builtinId="38" hidden="1"/>
    <cellStyle name="20% - Accent3" xfId="1258" builtinId="38" hidden="1"/>
    <cellStyle name="20% - Accent3" xfId="1294" builtinId="38" hidden="1"/>
    <cellStyle name="20% - Accent3" xfId="1334" builtinId="38" hidden="1"/>
    <cellStyle name="20% - Accent3" xfId="1157" builtinId="38" hidden="1"/>
    <cellStyle name="20% - Accent3" xfId="1375" builtinId="38" hidden="1"/>
    <cellStyle name="20% - Accent3" xfId="1412" builtinId="38" hidden="1"/>
    <cellStyle name="20% - Accent3" xfId="1455" builtinId="38" hidden="1"/>
    <cellStyle name="20% - Accent3" xfId="1487" builtinId="38" hidden="1"/>
    <cellStyle name="20% - Accent3" xfId="1532" builtinId="38" hidden="1"/>
    <cellStyle name="20% - Accent3" xfId="1568" builtinId="38" hidden="1"/>
    <cellStyle name="20% - Accent3" xfId="1601" builtinId="38" hidden="1"/>
    <cellStyle name="20% - Accent3" xfId="1637" builtinId="38" hidden="1"/>
    <cellStyle name="20% - Accent3" xfId="488" builtinId="38" hidden="1"/>
    <cellStyle name="20% - Accent3" xfId="1675" builtinId="38" hidden="1"/>
    <cellStyle name="20% - Accent3" xfId="1707" builtinId="38" hidden="1"/>
    <cellStyle name="20% - Accent3" xfId="1754" builtinId="38" hidden="1"/>
    <cellStyle name="20% - Accent3" xfId="1803" builtinId="38" hidden="1"/>
    <cellStyle name="20% - Accent3" xfId="1852" builtinId="38" hidden="1"/>
    <cellStyle name="20% - Accent3" xfId="1895" builtinId="38" hidden="1"/>
    <cellStyle name="20% - Accent3" xfId="1932" builtinId="38" hidden="1"/>
    <cellStyle name="20% - Accent3" xfId="1972" builtinId="38" hidden="1"/>
    <cellStyle name="20% - Accent3" xfId="2010" builtinId="38" hidden="1"/>
    <cellStyle name="20% - Accent3" xfId="2045" builtinId="38" hidden="1"/>
    <cellStyle name="20% - Accent3" xfId="2098" builtinId="38" hidden="1"/>
    <cellStyle name="20% - Accent3" xfId="2149" builtinId="38" hidden="1"/>
    <cellStyle name="20% - Accent3" xfId="2193" builtinId="38" hidden="1"/>
    <cellStyle name="20% - Accent3" xfId="2229" builtinId="38" hidden="1"/>
    <cellStyle name="20% - Accent3" xfId="2269" builtinId="38" hidden="1"/>
    <cellStyle name="20% - Accent3" xfId="2307" builtinId="38" hidden="1"/>
    <cellStyle name="20% - Accent3" xfId="2327" builtinId="38" hidden="1"/>
    <cellStyle name="20% - Accent3" xfId="2380" builtinId="38" hidden="1"/>
    <cellStyle name="20% - Accent3" xfId="2430" builtinId="38" hidden="1"/>
    <cellStyle name="20% - Accent3" xfId="2474" builtinId="38" hidden="1"/>
    <cellStyle name="20% - Accent3" xfId="2511" builtinId="38" hidden="1"/>
    <cellStyle name="20% - Accent3" xfId="2551" builtinId="38" hidden="1"/>
    <cellStyle name="20% - Accent3" xfId="2589" builtinId="38" hidden="1"/>
    <cellStyle name="20% - Accent3" xfId="2614" builtinId="38" hidden="1"/>
    <cellStyle name="20% - Accent3" xfId="2664" builtinId="38" hidden="1"/>
    <cellStyle name="20% - Accent3" xfId="2713" builtinId="38" hidden="1"/>
    <cellStyle name="20% - Accent3" xfId="2755" builtinId="38" hidden="1"/>
    <cellStyle name="20% - Accent3" xfId="2791" builtinId="38" hidden="1"/>
    <cellStyle name="20% - Accent3" xfId="2831" builtinId="38" hidden="1"/>
    <cellStyle name="20% - Accent3" xfId="2869" builtinId="38" hidden="1"/>
    <cellStyle name="20% - Accent3" xfId="2888" builtinId="38" hidden="1"/>
    <cellStyle name="20% - Accent3" xfId="2928" builtinId="38" hidden="1"/>
    <cellStyle name="20% - Accent3" xfId="2973" builtinId="38" hidden="1"/>
    <cellStyle name="20% - Accent3" xfId="3015" builtinId="38" hidden="1"/>
    <cellStyle name="20% - Accent3" xfId="3050" builtinId="38" hidden="1"/>
    <cellStyle name="20% - Accent3" xfId="3090" builtinId="38" hidden="1"/>
    <cellStyle name="20% - Accent3" xfId="3125" builtinId="38" hidden="1"/>
    <cellStyle name="20% - Accent3" xfId="3165" builtinId="38" hidden="1"/>
    <cellStyle name="20% - Accent3" xfId="3206" builtinId="38" hidden="1"/>
    <cellStyle name="20% - Accent3" xfId="3240" builtinId="38" hidden="1"/>
    <cellStyle name="20% - Accent3" xfId="3289" builtinId="38" hidden="1"/>
    <cellStyle name="20% - Accent3" xfId="3329" builtinId="38" hidden="1"/>
    <cellStyle name="20% - Accent3" xfId="3375" builtinId="38" hidden="1"/>
    <cellStyle name="20% - Accent3" xfId="3425" builtinId="38" hidden="1"/>
    <cellStyle name="20% - Accent3" xfId="3464" builtinId="38" hidden="1"/>
    <cellStyle name="20% - Accent3" xfId="3512" builtinId="38" hidden="1"/>
    <cellStyle name="20% - Accent3" xfId="3547" builtinId="38" hidden="1"/>
    <cellStyle name="20% - Accent3" xfId="3596" builtinId="38" hidden="1"/>
    <cellStyle name="20% - Accent3" xfId="3636" builtinId="38" hidden="1"/>
    <cellStyle name="20% - Accent3" xfId="3672" builtinId="38" hidden="1"/>
    <cellStyle name="20% - Accent3" xfId="3712" builtinId="38" hidden="1"/>
    <cellStyle name="20% - Accent3" xfId="3759" builtinId="38" hidden="1"/>
    <cellStyle name="20% - Accent3" xfId="3807" builtinId="38" hidden="1"/>
    <cellStyle name="20% - Accent3" xfId="3846" builtinId="38" hidden="1"/>
    <cellStyle name="20% - Accent3" xfId="3893" builtinId="38" hidden="1"/>
    <cellStyle name="20% - Accent3" xfId="3929" builtinId="38" hidden="1"/>
    <cellStyle name="20% - Accent3" xfId="3978" builtinId="38" hidden="1"/>
    <cellStyle name="20% - Accent3" xfId="4017" builtinId="38" hidden="1"/>
    <cellStyle name="20% - Accent3" xfId="4052" builtinId="38" hidden="1"/>
    <cellStyle name="20% - Accent3" xfId="4090" builtinId="38" hidden="1"/>
    <cellStyle name="20% - Accent3" xfId="3775" builtinId="38" hidden="1"/>
    <cellStyle name="20% - Accent3" xfId="4143" builtinId="38" hidden="1"/>
    <cellStyle name="20% - Accent3" xfId="4183" builtinId="38" hidden="1"/>
    <cellStyle name="20% - Accent3" xfId="4229" builtinId="38" hidden="1"/>
    <cellStyle name="20% - Accent3" xfId="4265" builtinId="38" hidden="1"/>
    <cellStyle name="20% - Accent3" xfId="4314" builtinId="38" hidden="1"/>
    <cellStyle name="20% - Accent3" xfId="4355" builtinId="38" hidden="1"/>
    <cellStyle name="20% - Accent3" xfId="4391" builtinId="38" hidden="1"/>
    <cellStyle name="20% - Accent3" xfId="4431" builtinId="38" hidden="1"/>
    <cellStyle name="20% - Accent3" xfId="4254" builtinId="38" hidden="1"/>
    <cellStyle name="20% - Accent3" xfId="4472" builtinId="38" hidden="1"/>
    <cellStyle name="20% - Accent3" xfId="4509" builtinId="38" hidden="1"/>
    <cellStyle name="20% - Accent3" xfId="4552" builtinId="38" hidden="1"/>
    <cellStyle name="20% - Accent3" xfId="4584" builtinId="38" hidden="1"/>
    <cellStyle name="20% - Accent3" xfId="4629" builtinId="38" hidden="1"/>
    <cellStyle name="20% - Accent3" xfId="4665" builtinId="38" hidden="1"/>
    <cellStyle name="20% - Accent3" xfId="4698" builtinId="38" hidden="1"/>
    <cellStyle name="20% - Accent3" xfId="4734" builtinId="38" hidden="1"/>
    <cellStyle name="20% - Accent3" xfId="3585" builtinId="38" hidden="1"/>
    <cellStyle name="20% - Accent3" xfId="4772" builtinId="38" hidden="1"/>
    <cellStyle name="20% - Accent3" xfId="4804" builtinId="38" hidden="1"/>
    <cellStyle name="20% - Accent3" xfId="4851" builtinId="38" hidden="1"/>
    <cellStyle name="20% - Accent3" xfId="4900" builtinId="38" hidden="1"/>
    <cellStyle name="20% - Accent3" xfId="4949" builtinId="38" hidden="1"/>
    <cellStyle name="20% - Accent3" xfId="4992" builtinId="38" hidden="1"/>
    <cellStyle name="20% - Accent3" xfId="5029" builtinId="38" hidden="1"/>
    <cellStyle name="20% - Accent3" xfId="5069" builtinId="38" hidden="1"/>
    <cellStyle name="20% - Accent3" xfId="5107" builtinId="38" hidden="1"/>
    <cellStyle name="20% - Accent3" xfId="5142" builtinId="38" hidden="1"/>
    <cellStyle name="20% - Accent3" xfId="5195" builtinId="38" hidden="1"/>
    <cellStyle name="20% - Accent3" xfId="5246" builtinId="38" hidden="1"/>
    <cellStyle name="20% - Accent3" xfId="5290" builtinId="38" hidden="1"/>
    <cellStyle name="20% - Accent3" xfId="5326" builtinId="38" hidden="1"/>
    <cellStyle name="20% - Accent3" xfId="5366" builtinId="38" hidden="1"/>
    <cellStyle name="20% - Accent3" xfId="5404" builtinId="38" hidden="1"/>
    <cellStyle name="20% - Accent3" xfId="5424" builtinId="38" hidden="1"/>
    <cellStyle name="20% - Accent3" xfId="5477" builtinId="38" hidden="1"/>
    <cellStyle name="20% - Accent3" xfId="5527" builtinId="38" hidden="1"/>
    <cellStyle name="20% - Accent3" xfId="5571" builtinId="38" hidden="1"/>
    <cellStyle name="20% - Accent3" xfId="5608" builtinId="38" hidden="1"/>
    <cellStyle name="20% - Accent3" xfId="5648" builtinId="38" hidden="1"/>
    <cellStyle name="20% - Accent3" xfId="5686" builtinId="38" hidden="1"/>
    <cellStyle name="20% - Accent3" xfId="5711" builtinId="38" hidden="1"/>
    <cellStyle name="20% - Accent3" xfId="5761" builtinId="38" hidden="1"/>
    <cellStyle name="20% - Accent3" xfId="5810" builtinId="38" hidden="1"/>
    <cellStyle name="20% - Accent3" xfId="5852" builtinId="38" hidden="1"/>
    <cellStyle name="20% - Accent3" xfId="5888" builtinId="38" hidden="1"/>
    <cellStyle name="20% - Accent3" xfId="5928" builtinId="38" hidden="1"/>
    <cellStyle name="20% - Accent3" xfId="5966" builtinId="38" hidden="1"/>
    <cellStyle name="20% - Accent3" xfId="5985" builtinId="38" hidden="1"/>
    <cellStyle name="20% - Accent3" xfId="6025" builtinId="38" hidden="1"/>
    <cellStyle name="20% - Accent3" xfId="6070" builtinId="38" hidden="1"/>
    <cellStyle name="20% - Accent3" xfId="6112" builtinId="38" hidden="1"/>
    <cellStyle name="20% - Accent3" xfId="6147" builtinId="38" hidden="1"/>
    <cellStyle name="20% - Accent3" xfId="6187" builtinId="38" hidden="1"/>
    <cellStyle name="20% - Accent3" xfId="6222" builtinId="38" hidden="1"/>
    <cellStyle name="20% - Accent3" xfId="6262" builtinId="38" hidden="1"/>
    <cellStyle name="20% - Accent3" xfId="6303" builtinId="38" hidden="1"/>
    <cellStyle name="20% - Accent3" xfId="6326" builtinId="38" hidden="1"/>
    <cellStyle name="20% - Accent3" xfId="6372" builtinId="38" hidden="1"/>
    <cellStyle name="20% - Accent3" xfId="6412" builtinId="38" hidden="1"/>
    <cellStyle name="20% - Accent3" xfId="6456" builtinId="38" hidden="1"/>
    <cellStyle name="20% - Accent3" xfId="6506" builtinId="38" hidden="1"/>
    <cellStyle name="20% - Accent3" xfId="6545" builtinId="38" hidden="1"/>
    <cellStyle name="20% - Accent3" xfId="6593" builtinId="38" hidden="1"/>
    <cellStyle name="20% - Accent3" xfId="6628" builtinId="38" hidden="1"/>
    <cellStyle name="20% - Accent3" xfId="6677" builtinId="38" hidden="1"/>
    <cellStyle name="20% - Accent3" xfId="6717" builtinId="38" hidden="1"/>
    <cellStyle name="20% - Accent3" xfId="6753" builtinId="38" hidden="1"/>
    <cellStyle name="20% - Accent3" xfId="6793" builtinId="38" hidden="1"/>
    <cellStyle name="20% - Accent3" xfId="6840" builtinId="38" hidden="1"/>
    <cellStyle name="20% - Accent3" xfId="6888" builtinId="38" hidden="1"/>
    <cellStyle name="20% - Accent3" xfId="6927" builtinId="38" hidden="1"/>
    <cellStyle name="20% - Accent3" xfId="6974" builtinId="38" hidden="1"/>
    <cellStyle name="20% - Accent3" xfId="7010" builtinId="38" hidden="1"/>
    <cellStyle name="20% - Accent3" xfId="7059" builtinId="38" hidden="1"/>
    <cellStyle name="20% - Accent3" xfId="7098" builtinId="38" hidden="1"/>
    <cellStyle name="20% - Accent3" xfId="7133" builtinId="38" hidden="1"/>
    <cellStyle name="20% - Accent3" xfId="7171" builtinId="38" hidden="1"/>
    <cellStyle name="20% - Accent3" xfId="6856" builtinId="38" hidden="1"/>
    <cellStyle name="20% - Accent3" xfId="7224" builtinId="38" hidden="1"/>
    <cellStyle name="20% - Accent3" xfId="7264" builtinId="38" hidden="1"/>
    <cellStyle name="20% - Accent3" xfId="7310" builtinId="38" hidden="1"/>
    <cellStyle name="20% - Accent3" xfId="7346" builtinId="38" hidden="1"/>
    <cellStyle name="20% - Accent3" xfId="7395" builtinId="38" hidden="1"/>
    <cellStyle name="20% - Accent3" xfId="7436" builtinId="38" hidden="1"/>
    <cellStyle name="20% - Accent3" xfId="7472" builtinId="38" hidden="1"/>
    <cellStyle name="20% - Accent3" xfId="7512" builtinId="38" hidden="1"/>
    <cellStyle name="20% - Accent3" xfId="7335" builtinId="38" hidden="1"/>
    <cellStyle name="20% - Accent3" xfId="7553" builtinId="38" hidden="1"/>
    <cellStyle name="20% - Accent3" xfId="7590" builtinId="38" hidden="1"/>
    <cellStyle name="20% - Accent3" xfId="7633" builtinId="38" hidden="1"/>
    <cellStyle name="20% - Accent3" xfId="7665" builtinId="38" hidden="1"/>
    <cellStyle name="20% - Accent3" xfId="7710" builtinId="38" hidden="1"/>
    <cellStyle name="20% - Accent3" xfId="7746" builtinId="38" hidden="1"/>
    <cellStyle name="20% - Accent3" xfId="7779" builtinId="38" hidden="1"/>
    <cellStyle name="20% - Accent3" xfId="7815" builtinId="38" hidden="1"/>
    <cellStyle name="20% - Accent3" xfId="6666" builtinId="38" hidden="1"/>
    <cellStyle name="20% - Accent3" xfId="7853" builtinId="38" hidden="1"/>
    <cellStyle name="20% - Accent3" xfId="7885" builtinId="38" hidden="1"/>
    <cellStyle name="20% - Accent3" xfId="7932" builtinId="38" hidden="1"/>
    <cellStyle name="20% - Accent3" xfId="7981" builtinId="38" hidden="1"/>
    <cellStyle name="20% - Accent3" xfId="8030" builtinId="38" hidden="1"/>
    <cellStyle name="20% - Accent3" xfId="8073" builtinId="38" hidden="1"/>
    <cellStyle name="20% - Accent3" xfId="8110" builtinId="38" hidden="1"/>
    <cellStyle name="20% - Accent3" xfId="8150" builtinId="38" hidden="1"/>
    <cellStyle name="20% - Accent3" xfId="8188" builtinId="38" hidden="1"/>
    <cellStyle name="20% - Accent3" xfId="8223" builtinId="38" hidden="1"/>
    <cellStyle name="20% - Accent3" xfId="8275" builtinId="38" hidden="1"/>
    <cellStyle name="20% - Accent3" xfId="8326" builtinId="38" hidden="1"/>
    <cellStyle name="20% - Accent3" xfId="8370" builtinId="38" hidden="1"/>
    <cellStyle name="20% - Accent3" xfId="8406" builtinId="38" hidden="1"/>
    <cellStyle name="20% - Accent3" xfId="8446" builtinId="38" hidden="1"/>
    <cellStyle name="20% - Accent3" xfId="8484" builtinId="38" hidden="1"/>
    <cellStyle name="20% - Accent3" xfId="8504" builtinId="38" hidden="1"/>
    <cellStyle name="20% - Accent3" xfId="8557" builtinId="38" hidden="1"/>
    <cellStyle name="20% - Accent3" xfId="8607" builtinId="38" hidden="1"/>
    <cellStyle name="20% - Accent3" xfId="8651" builtinId="38" hidden="1"/>
    <cellStyle name="20% - Accent3" xfId="8688" builtinId="38" hidden="1"/>
    <cellStyle name="20% - Accent3" xfId="8728" builtinId="38" hidden="1"/>
    <cellStyle name="20% - Accent3" xfId="8766" builtinId="38" hidden="1"/>
    <cellStyle name="20% - Accent3" xfId="8791" builtinId="38" hidden="1"/>
    <cellStyle name="20% - Accent3" xfId="8841" builtinId="38" hidden="1"/>
    <cellStyle name="20% - Accent3" xfId="8890" builtinId="38" hidden="1"/>
    <cellStyle name="20% - Accent3" xfId="8932" builtinId="38" hidden="1"/>
    <cellStyle name="20% - Accent3" xfId="8968" builtinId="38" hidden="1"/>
    <cellStyle name="20% - Accent3" xfId="9008" builtinId="38" hidden="1"/>
    <cellStyle name="20% - Accent3" xfId="9046" builtinId="38" hidden="1"/>
    <cellStyle name="20% - Accent3" xfId="9064" builtinId="38" hidden="1"/>
    <cellStyle name="20% - Accent3" xfId="9104" builtinId="38" hidden="1"/>
    <cellStyle name="20% - Accent3" xfId="9149" builtinId="38" hidden="1"/>
    <cellStyle name="20% - Accent3" xfId="9190" builtinId="38" hidden="1"/>
    <cellStyle name="20% - Accent3" xfId="9225" builtinId="38" hidden="1"/>
    <cellStyle name="20% - Accent3" xfId="9264" builtinId="38" hidden="1"/>
    <cellStyle name="20% - Accent3" xfId="9299" builtinId="38" hidden="1"/>
    <cellStyle name="20% - Accent3" xfId="9339" builtinId="38" hidden="1"/>
    <cellStyle name="20% - Accent3" xfId="9380" builtinId="38" hidden="1"/>
    <cellStyle name="20% - Accent3" xfId="9399" builtinId="38" hidden="1"/>
    <cellStyle name="20% - Accent3" xfId="9440" builtinId="38" hidden="1"/>
    <cellStyle name="20% - Accent3" xfId="9479" builtinId="38" hidden="1"/>
    <cellStyle name="20% - Accent3" xfId="9523" builtinId="38" hidden="1"/>
    <cellStyle name="20% - Accent3" xfId="9573" builtinId="38" hidden="1"/>
    <cellStyle name="20% - Accent3" xfId="9612" builtinId="38" hidden="1"/>
    <cellStyle name="20% - Accent3" xfId="9660" builtinId="38" hidden="1"/>
    <cellStyle name="20% - Accent3" xfId="9695" builtinId="38" hidden="1"/>
    <cellStyle name="20% - Accent3" xfId="9744" builtinId="38" hidden="1"/>
    <cellStyle name="20% - Accent3" xfId="9784" builtinId="38" hidden="1"/>
    <cellStyle name="20% - Accent3" xfId="9820" builtinId="38" hidden="1"/>
    <cellStyle name="20% - Accent3" xfId="9860" builtinId="38" hidden="1"/>
    <cellStyle name="20% - Accent3" xfId="9907" builtinId="38" hidden="1"/>
    <cellStyle name="20% - Accent3" xfId="9955" builtinId="38" hidden="1"/>
    <cellStyle name="20% - Accent3" xfId="9994" builtinId="38" hidden="1"/>
    <cellStyle name="20% - Accent3" xfId="10041" builtinId="38" hidden="1"/>
    <cellStyle name="20% - Accent3" xfId="10077" builtinId="38" hidden="1"/>
    <cellStyle name="20% - Accent3" xfId="10126" builtinId="38" hidden="1"/>
    <cellStyle name="20% - Accent3" xfId="10165" builtinId="38" hidden="1"/>
    <cellStyle name="20% - Accent3" xfId="10200" builtinId="38" hidden="1"/>
    <cellStyle name="20% - Accent3" xfId="10238" builtinId="38" hidden="1"/>
    <cellStyle name="20% - Accent3" xfId="9923" builtinId="38" hidden="1"/>
    <cellStyle name="20% - Accent3" xfId="10291" builtinId="38" hidden="1"/>
    <cellStyle name="20% - Accent3" xfId="10331" builtinId="38" hidden="1"/>
    <cellStyle name="20% - Accent3" xfId="10377" builtinId="38" hidden="1"/>
    <cellStyle name="20% - Accent3" xfId="10413" builtinId="38" hidden="1"/>
    <cellStyle name="20% - Accent3" xfId="10462" builtinId="38" hidden="1"/>
    <cellStyle name="20% - Accent3" xfId="10503" builtinId="38" hidden="1"/>
    <cellStyle name="20% - Accent3" xfId="10539" builtinId="38" hidden="1"/>
    <cellStyle name="20% - Accent3" xfId="10579" builtinId="38" hidden="1"/>
    <cellStyle name="20% - Accent3" xfId="10402" builtinId="38" hidden="1"/>
    <cellStyle name="20% - Accent3" xfId="10620" builtinId="38" hidden="1"/>
    <cellStyle name="20% - Accent3" xfId="10657" builtinId="38" hidden="1"/>
    <cellStyle name="20% - Accent3" xfId="10700" builtinId="38" hidden="1"/>
    <cellStyle name="20% - Accent3" xfId="10732" builtinId="38" hidden="1"/>
    <cellStyle name="20% - Accent3" xfId="10777" builtinId="38" hidden="1"/>
    <cellStyle name="20% - Accent3" xfId="10813" builtinId="38" hidden="1"/>
    <cellStyle name="20% - Accent3" xfId="10846" builtinId="38" hidden="1"/>
    <cellStyle name="20% - Accent3" xfId="10882" builtinId="38" hidden="1"/>
    <cellStyle name="20% - Accent3" xfId="9733" builtinId="38" hidden="1"/>
    <cellStyle name="20% - Accent3" xfId="10920" builtinId="38" hidden="1"/>
    <cellStyle name="20% - Accent3" xfId="10952" builtinId="38" hidden="1"/>
    <cellStyle name="20% - Accent3" xfId="10999" builtinId="38" hidden="1"/>
    <cellStyle name="20% - Accent3" xfId="11048" builtinId="38" hidden="1"/>
    <cellStyle name="20% - Accent3" xfId="11097" builtinId="38" hidden="1"/>
    <cellStyle name="20% - Accent3" xfId="11140" builtinId="38" hidden="1"/>
    <cellStyle name="20% - Accent3" xfId="11177" builtinId="38" hidden="1"/>
    <cellStyle name="20% - Accent3" xfId="11217" builtinId="38" hidden="1"/>
    <cellStyle name="20% - Accent3" xfId="11255" builtinId="38" hidden="1"/>
    <cellStyle name="20% - Accent3" xfId="11290" builtinId="38" hidden="1"/>
    <cellStyle name="20% - Accent3" xfId="11343" builtinId="38" hidden="1"/>
    <cellStyle name="20% - Accent3" xfId="11394" builtinId="38" hidden="1"/>
    <cellStyle name="20% - Accent3" xfId="11438" builtinId="38" hidden="1"/>
    <cellStyle name="20% - Accent3" xfId="11474" builtinId="38" hidden="1"/>
    <cellStyle name="20% - Accent3" xfId="11514" builtinId="38" hidden="1"/>
    <cellStyle name="20% - Accent3" xfId="11552" builtinId="38" hidden="1"/>
    <cellStyle name="20% - Accent3" xfId="11572" builtinId="38" hidden="1"/>
    <cellStyle name="20% - Accent3" xfId="11625" builtinId="38" hidden="1"/>
    <cellStyle name="20% - Accent3" xfId="11675" builtinId="38" hidden="1"/>
    <cellStyle name="20% - Accent3" xfId="11719" builtinId="38" hidden="1"/>
    <cellStyle name="20% - Accent3" xfId="11756" builtinId="38" hidden="1"/>
    <cellStyle name="20% - Accent3" xfId="11796" builtinId="38" hidden="1"/>
    <cellStyle name="20% - Accent3" xfId="11834" builtinId="38" hidden="1"/>
    <cellStyle name="20% - Accent3" xfId="11859" builtinId="38" hidden="1"/>
    <cellStyle name="20% - Accent3" xfId="11909" builtinId="38" hidden="1"/>
    <cellStyle name="20% - Accent3" xfId="11958" builtinId="38" hidden="1"/>
    <cellStyle name="20% - Accent3" xfId="12000" builtinId="38" hidden="1"/>
    <cellStyle name="20% - Accent3" xfId="12036" builtinId="38" hidden="1"/>
    <cellStyle name="20% - Accent3" xfId="12076" builtinId="38" hidden="1"/>
    <cellStyle name="20% - Accent3" xfId="12114" builtinId="38" hidden="1"/>
    <cellStyle name="20% - Accent3" xfId="12133" builtinId="38" hidden="1"/>
    <cellStyle name="20% - Accent3" xfId="12173" builtinId="38" hidden="1"/>
    <cellStyle name="20% - Accent3" xfId="12218" builtinId="38" hidden="1"/>
    <cellStyle name="20% - Accent3" xfId="12260" builtinId="38" hidden="1"/>
    <cellStyle name="20% - Accent3" xfId="12295" builtinId="38" hidden="1"/>
    <cellStyle name="20% - Accent3" xfId="12335" builtinId="38" hidden="1"/>
    <cellStyle name="20% - Accent3" xfId="12370" builtinId="38" hidden="1"/>
    <cellStyle name="20% - Accent3" xfId="12410" builtinId="38" hidden="1"/>
    <cellStyle name="20% - Accent3" xfId="12451" builtinId="38" hidden="1"/>
    <cellStyle name="20% - Accent3" xfId="12491" builtinId="38" hidden="1"/>
    <cellStyle name="20% - Accent3" xfId="12533" builtinId="38" hidden="1"/>
    <cellStyle name="20% - Accent3" xfId="12572" builtinId="38" hidden="1"/>
    <cellStyle name="20% - Accent3" xfId="12615" builtinId="38" hidden="1"/>
    <cellStyle name="20% - Accent3" xfId="12665" builtinId="38" hidden="1"/>
    <cellStyle name="20% - Accent3" xfId="12704" builtinId="38" hidden="1"/>
    <cellStyle name="20% - Accent3" xfId="12752" builtinId="38" hidden="1"/>
    <cellStyle name="20% - Accent3" xfId="12787" builtinId="38" hidden="1"/>
    <cellStyle name="20% - Accent3" xfId="12836" builtinId="38" hidden="1"/>
    <cellStyle name="20% - Accent3" xfId="12876" builtinId="38" hidden="1"/>
    <cellStyle name="20% - Accent3" xfId="12912" builtinId="38" hidden="1"/>
    <cellStyle name="20% - Accent3" xfId="12952" builtinId="38" hidden="1"/>
    <cellStyle name="20% - Accent3" xfId="12999" builtinId="38" hidden="1"/>
    <cellStyle name="20% - Accent3" xfId="13047" builtinId="38" hidden="1"/>
    <cellStyle name="20% - Accent3" xfId="13086" builtinId="38" hidden="1"/>
    <cellStyle name="20% - Accent3" xfId="13133" builtinId="38" hidden="1"/>
    <cellStyle name="20% - Accent3" xfId="13169" builtinId="38" hidden="1"/>
    <cellStyle name="20% - Accent3" xfId="13218" builtinId="38" hidden="1"/>
    <cellStyle name="20% - Accent3" xfId="13257" builtinId="38" hidden="1"/>
    <cellStyle name="20% - Accent3" xfId="13292" builtinId="38" hidden="1"/>
    <cellStyle name="20% - Accent3" xfId="13330" builtinId="38" hidden="1"/>
    <cellStyle name="20% - Accent3" xfId="13015" builtinId="38" hidden="1"/>
    <cellStyle name="20% - Accent3" xfId="13383" builtinId="38" hidden="1"/>
    <cellStyle name="20% - Accent3" xfId="13423" builtinId="38" hidden="1"/>
    <cellStyle name="20% - Accent3" xfId="13469" builtinId="38" hidden="1"/>
    <cellStyle name="20% - Accent3" xfId="13505" builtinId="38" hidden="1"/>
    <cellStyle name="20% - Accent3" xfId="13554" builtinId="38" hidden="1"/>
    <cellStyle name="20% - Accent3" xfId="13595" builtinId="38" hidden="1"/>
    <cellStyle name="20% - Accent3" xfId="13631" builtinId="38" hidden="1"/>
    <cellStyle name="20% - Accent3" xfId="13671" builtinId="38" hidden="1"/>
    <cellStyle name="20% - Accent3" xfId="13494" builtinId="38" hidden="1"/>
    <cellStyle name="20% - Accent3" xfId="13712" builtinId="38" hidden="1"/>
    <cellStyle name="20% - Accent3" xfId="13749" builtinId="38" hidden="1"/>
    <cellStyle name="20% - Accent3" xfId="13792" builtinId="38" hidden="1"/>
    <cellStyle name="20% - Accent3" xfId="13824" builtinId="38" hidden="1"/>
    <cellStyle name="20% - Accent3" xfId="13869" builtinId="38" hidden="1"/>
    <cellStyle name="20% - Accent3" xfId="13905" builtinId="38" hidden="1"/>
    <cellStyle name="20% - Accent3" xfId="13938" builtinId="38" hidden="1"/>
    <cellStyle name="20% - Accent3" xfId="13974" builtinId="38" hidden="1"/>
    <cellStyle name="20% - Accent3" xfId="12825" builtinId="38" hidden="1"/>
    <cellStyle name="20% - Accent3" xfId="14012" builtinId="38" hidden="1"/>
    <cellStyle name="20% - Accent3" xfId="14044" builtinId="38" hidden="1"/>
    <cellStyle name="20% - Accent3" xfId="14090" builtinId="38" hidden="1"/>
    <cellStyle name="20% - Accent3" xfId="14139" builtinId="38" hidden="1"/>
    <cellStyle name="20% - Accent3" xfId="14188" builtinId="38" hidden="1"/>
    <cellStyle name="20% - Accent3" xfId="14230" builtinId="38" hidden="1"/>
    <cellStyle name="20% - Accent3" xfId="14267" builtinId="38" hidden="1"/>
    <cellStyle name="20% - Accent3" xfId="14306" builtinId="38" hidden="1"/>
    <cellStyle name="20% - Accent3" xfId="14344" builtinId="38" hidden="1"/>
    <cellStyle name="20% - Accent3" xfId="14378" builtinId="38" hidden="1"/>
    <cellStyle name="20% - Accent3" xfId="14430" builtinId="38" hidden="1"/>
    <cellStyle name="20% - Accent3" xfId="14481" builtinId="38" hidden="1"/>
    <cellStyle name="20% - Accent3" xfId="14524" builtinId="38" hidden="1"/>
    <cellStyle name="20% - Accent3" xfId="14560" builtinId="38" hidden="1"/>
    <cellStyle name="20% - Accent3" xfId="14599" builtinId="38" hidden="1"/>
    <cellStyle name="20% - Accent3" xfId="14637" builtinId="38" hidden="1"/>
    <cellStyle name="20% - Accent3" xfId="14656" builtinId="38" hidden="1"/>
    <cellStyle name="20% - Accent3" xfId="14709" builtinId="38" hidden="1"/>
    <cellStyle name="20% - Accent3" xfId="14759" builtinId="38" hidden="1"/>
    <cellStyle name="20% - Accent3" xfId="14802" builtinId="38" hidden="1"/>
    <cellStyle name="20% - Accent3" xfId="14839" builtinId="38" hidden="1"/>
    <cellStyle name="20% - Accent3" xfId="14878" builtinId="38" hidden="1"/>
    <cellStyle name="20% - Accent3" xfId="14916" builtinId="38" hidden="1"/>
    <cellStyle name="20% - Accent3" xfId="14940" builtinId="38" hidden="1"/>
    <cellStyle name="20% - Accent3" xfId="14990" builtinId="38" hidden="1"/>
    <cellStyle name="20% - Accent3" xfId="15039" builtinId="38" hidden="1"/>
    <cellStyle name="20% - Accent3" xfId="15080" builtinId="38" hidden="1"/>
    <cellStyle name="20% - Accent3" xfId="15116" builtinId="38" hidden="1"/>
    <cellStyle name="20% - Accent3" xfId="15155" builtinId="38" hidden="1"/>
    <cellStyle name="20% - Accent3" xfId="15193" builtinId="38" hidden="1"/>
    <cellStyle name="20% - Accent3" xfId="15211" builtinId="38" hidden="1"/>
    <cellStyle name="20% - Accent3" xfId="15251" builtinId="38" hidden="1"/>
    <cellStyle name="20% - Accent3" xfId="15296" builtinId="38" hidden="1"/>
    <cellStyle name="20% - Accent3" xfId="15337" builtinId="38" hidden="1"/>
    <cellStyle name="20% - Accent3" xfId="15372" builtinId="38" hidden="1"/>
    <cellStyle name="20% - Accent3" xfId="15411" builtinId="38" hidden="1"/>
    <cellStyle name="20% - Accent3" xfId="15446" builtinId="38" hidden="1"/>
    <cellStyle name="20% - Accent3" xfId="15486" builtinId="38" hidden="1"/>
    <cellStyle name="20% - Accent3" xfId="15527" builtinId="38" hidden="1"/>
    <cellStyle name="20% - Accent4" xfId="38" builtinId="42" hidden="1"/>
    <cellStyle name="20% - Accent4" xfId="92" builtinId="42" hidden="1"/>
    <cellStyle name="20% - Accent4" xfId="143" builtinId="42" hidden="1"/>
    <cellStyle name="20% - Accent4" xfId="196" builtinId="42" hidden="1"/>
    <cellStyle name="20% - Accent4" xfId="236" builtinId="42" hidden="1"/>
    <cellStyle name="20% - Accent4" xfId="282" builtinId="42" hidden="1"/>
    <cellStyle name="20% - Accent4" xfId="332" builtinId="42" hidden="1"/>
    <cellStyle name="20% - Accent4" xfId="371" builtinId="42" hidden="1"/>
    <cellStyle name="20% - Accent4" xfId="419" builtinId="42" hidden="1"/>
    <cellStyle name="20% - Accent4" xfId="454" builtinId="42" hidden="1"/>
    <cellStyle name="20% - Accent4" xfId="503" builtinId="42" hidden="1"/>
    <cellStyle name="20% - Accent4" xfId="543" builtinId="42" hidden="1"/>
    <cellStyle name="20% - Accent4" xfId="579" builtinId="42" hidden="1"/>
    <cellStyle name="20% - Accent4" xfId="619" builtinId="42" hidden="1"/>
    <cellStyle name="20% - Accent4" xfId="666" builtinId="42" hidden="1"/>
    <cellStyle name="20% - Accent4" xfId="714" builtinId="42" hidden="1"/>
    <cellStyle name="20% - Accent4" xfId="753" builtinId="42" hidden="1"/>
    <cellStyle name="20% - Accent4" xfId="800" builtinId="42" hidden="1"/>
    <cellStyle name="20% - Accent4" xfId="836" builtinId="42" hidden="1"/>
    <cellStyle name="20% - Accent4" xfId="885" builtinId="42" hidden="1"/>
    <cellStyle name="20% - Accent4" xfId="924" builtinId="42" hidden="1"/>
    <cellStyle name="20% - Accent4" xfId="959" builtinId="42" hidden="1"/>
    <cellStyle name="20% - Accent4" xfId="997" builtinId="42" hidden="1"/>
    <cellStyle name="20% - Accent4" xfId="639" builtinId="42" hidden="1"/>
    <cellStyle name="20% - Accent4" xfId="1050" builtinId="42" hidden="1"/>
    <cellStyle name="20% - Accent4" xfId="1090" builtinId="42" hidden="1"/>
    <cellStyle name="20% - Accent4" xfId="1136" builtinId="42" hidden="1"/>
    <cellStyle name="20% - Accent4" xfId="1172" builtinId="42" hidden="1"/>
    <cellStyle name="20% - Accent4" xfId="1221" builtinId="42" hidden="1"/>
    <cellStyle name="20% - Accent4" xfId="1262" builtinId="42" hidden="1"/>
    <cellStyle name="20% - Accent4" xfId="1298" builtinId="42" hidden="1"/>
    <cellStyle name="20% - Accent4" xfId="1338" builtinId="42" hidden="1"/>
    <cellStyle name="20% - Accent4" xfId="1075" builtinId="42" hidden="1"/>
    <cellStyle name="20% - Accent4" xfId="1379" builtinId="42" hidden="1"/>
    <cellStyle name="20% - Accent4" xfId="1416" builtinId="42" hidden="1"/>
    <cellStyle name="20% - Accent4" xfId="1459" builtinId="42" hidden="1"/>
    <cellStyle name="20% - Accent4" xfId="1491" builtinId="42" hidden="1"/>
    <cellStyle name="20% - Accent4" xfId="1536" builtinId="42" hidden="1"/>
    <cellStyle name="20% - Accent4" xfId="1572" builtinId="42" hidden="1"/>
    <cellStyle name="20% - Accent4" xfId="1605" builtinId="42" hidden="1"/>
    <cellStyle name="20% - Accent4" xfId="1641" builtinId="42" hidden="1"/>
    <cellStyle name="20% - Accent4" xfId="564" builtinId="42" hidden="1"/>
    <cellStyle name="20% - Accent4" xfId="1679" builtinId="42" hidden="1"/>
    <cellStyle name="20% - Accent4" xfId="1711" builtinId="42" hidden="1"/>
    <cellStyle name="20% - Accent4" xfId="1758" builtinId="42" hidden="1"/>
    <cellStyle name="20% - Accent4" xfId="1807" builtinId="42" hidden="1"/>
    <cellStyle name="20% - Accent4" xfId="1856" builtinId="42" hidden="1"/>
    <cellStyle name="20% - Accent4" xfId="1899" builtinId="42" hidden="1"/>
    <cellStyle name="20% - Accent4" xfId="1936" builtinId="42" hidden="1"/>
    <cellStyle name="20% - Accent4" xfId="1976" builtinId="42" hidden="1"/>
    <cellStyle name="20% - Accent4" xfId="2014" builtinId="42" hidden="1"/>
    <cellStyle name="20% - Accent4" xfId="2049" builtinId="42" hidden="1"/>
    <cellStyle name="20% - Accent4" xfId="2102" builtinId="42" hidden="1"/>
    <cellStyle name="20% - Accent4" xfId="2153" builtinId="42" hidden="1"/>
    <cellStyle name="20% - Accent4" xfId="2197" builtinId="42" hidden="1"/>
    <cellStyle name="20% - Accent4" xfId="2233" builtinId="42" hidden="1"/>
    <cellStyle name="20% - Accent4" xfId="2273" builtinId="42" hidden="1"/>
    <cellStyle name="20% - Accent4" xfId="2311" builtinId="42" hidden="1"/>
    <cellStyle name="20% - Accent4" xfId="2331" builtinId="42" hidden="1"/>
    <cellStyle name="20% - Accent4" xfId="2384" builtinId="42" hidden="1"/>
    <cellStyle name="20% - Accent4" xfId="2434" builtinId="42" hidden="1"/>
    <cellStyle name="20% - Accent4" xfId="2478" builtinId="42" hidden="1"/>
    <cellStyle name="20% - Accent4" xfId="2515" builtinId="42" hidden="1"/>
    <cellStyle name="20% - Accent4" xfId="2555" builtinId="42" hidden="1"/>
    <cellStyle name="20% - Accent4" xfId="2593" builtinId="42" hidden="1"/>
    <cellStyle name="20% - Accent4" xfId="2618" builtinId="42" hidden="1"/>
    <cellStyle name="20% - Accent4" xfId="2668" builtinId="42" hidden="1"/>
    <cellStyle name="20% - Accent4" xfId="2717" builtinId="42" hidden="1"/>
    <cellStyle name="20% - Accent4" xfId="2759" builtinId="42" hidden="1"/>
    <cellStyle name="20% - Accent4" xfId="2795" builtinId="42" hidden="1"/>
    <cellStyle name="20% - Accent4" xfId="2835" builtinId="42" hidden="1"/>
    <cellStyle name="20% - Accent4" xfId="2873" builtinId="42" hidden="1"/>
    <cellStyle name="20% - Accent4" xfId="2892" builtinId="42" hidden="1"/>
    <cellStyle name="20% - Accent4" xfId="2932" builtinId="42" hidden="1"/>
    <cellStyle name="20% - Accent4" xfId="2977" builtinId="42" hidden="1"/>
    <cellStyle name="20% - Accent4" xfId="3019" builtinId="42" hidden="1"/>
    <cellStyle name="20% - Accent4" xfId="3054" builtinId="42" hidden="1"/>
    <cellStyle name="20% - Accent4" xfId="3094" builtinId="42" hidden="1"/>
    <cellStyle name="20% - Accent4" xfId="3129" builtinId="42" hidden="1"/>
    <cellStyle name="20% - Accent4" xfId="3169" builtinId="42" hidden="1"/>
    <cellStyle name="20% - Accent4" xfId="3210" builtinId="42" hidden="1"/>
    <cellStyle name="20% - Accent4" xfId="3244" builtinId="42" hidden="1"/>
    <cellStyle name="20% - Accent4" xfId="3293" builtinId="42" hidden="1"/>
    <cellStyle name="20% - Accent4" xfId="3333" builtinId="42" hidden="1"/>
    <cellStyle name="20% - Accent4" xfId="3379" builtinId="42" hidden="1"/>
    <cellStyle name="20% - Accent4" xfId="3429" builtinId="42" hidden="1"/>
    <cellStyle name="20% - Accent4" xfId="3468" builtinId="42" hidden="1"/>
    <cellStyle name="20% - Accent4" xfId="3516" builtinId="42" hidden="1"/>
    <cellStyle name="20% - Accent4" xfId="3551" builtinId="42" hidden="1"/>
    <cellStyle name="20% - Accent4" xfId="3600" builtinId="42" hidden="1"/>
    <cellStyle name="20% - Accent4" xfId="3640" builtinId="42" hidden="1"/>
    <cellStyle name="20% - Accent4" xfId="3676" builtinId="42" hidden="1"/>
    <cellStyle name="20% - Accent4" xfId="3716" builtinId="42" hidden="1"/>
    <cellStyle name="20% - Accent4" xfId="3763" builtinId="42" hidden="1"/>
    <cellStyle name="20% - Accent4" xfId="3811" builtinId="42" hidden="1"/>
    <cellStyle name="20% - Accent4" xfId="3850" builtinId="42" hidden="1"/>
    <cellStyle name="20% - Accent4" xfId="3897" builtinId="42" hidden="1"/>
    <cellStyle name="20% - Accent4" xfId="3933" builtinId="42" hidden="1"/>
    <cellStyle name="20% - Accent4" xfId="3982" builtinId="42" hidden="1"/>
    <cellStyle name="20% - Accent4" xfId="4021" builtinId="42" hidden="1"/>
    <cellStyle name="20% - Accent4" xfId="4056" builtinId="42" hidden="1"/>
    <cellStyle name="20% - Accent4" xfId="4094" builtinId="42" hidden="1"/>
    <cellStyle name="20% - Accent4" xfId="3736" builtinId="42" hidden="1"/>
    <cellStyle name="20% - Accent4" xfId="4147" builtinId="42" hidden="1"/>
    <cellStyle name="20% - Accent4" xfId="4187" builtinId="42" hidden="1"/>
    <cellStyle name="20% - Accent4" xfId="4233" builtinId="42" hidden="1"/>
    <cellStyle name="20% - Accent4" xfId="4269" builtinId="42" hidden="1"/>
    <cellStyle name="20% - Accent4" xfId="4318" builtinId="42" hidden="1"/>
    <cellStyle name="20% - Accent4" xfId="4359" builtinId="42" hidden="1"/>
    <cellStyle name="20% - Accent4" xfId="4395" builtinId="42" hidden="1"/>
    <cellStyle name="20% - Accent4" xfId="4435" builtinId="42" hidden="1"/>
    <cellStyle name="20% - Accent4" xfId="4172" builtinId="42" hidden="1"/>
    <cellStyle name="20% - Accent4" xfId="4476" builtinId="42" hidden="1"/>
    <cellStyle name="20% - Accent4" xfId="4513" builtinId="42" hidden="1"/>
    <cellStyle name="20% - Accent4" xfId="4556" builtinId="42" hidden="1"/>
    <cellStyle name="20% - Accent4" xfId="4588" builtinId="42" hidden="1"/>
    <cellStyle name="20% - Accent4" xfId="4633" builtinId="42" hidden="1"/>
    <cellStyle name="20% - Accent4" xfId="4669" builtinId="42" hidden="1"/>
    <cellStyle name="20% - Accent4" xfId="4702" builtinId="42" hidden="1"/>
    <cellStyle name="20% - Accent4" xfId="4738" builtinId="42" hidden="1"/>
    <cellStyle name="20% - Accent4" xfId="3661" builtinId="42" hidden="1"/>
    <cellStyle name="20% - Accent4" xfId="4776" builtinId="42" hidden="1"/>
    <cellStyle name="20% - Accent4" xfId="4808" builtinId="42" hidden="1"/>
    <cellStyle name="20% - Accent4" xfId="4855" builtinId="42" hidden="1"/>
    <cellStyle name="20% - Accent4" xfId="4904" builtinId="42" hidden="1"/>
    <cellStyle name="20% - Accent4" xfId="4953" builtinId="42" hidden="1"/>
    <cellStyle name="20% - Accent4" xfId="4996" builtinId="42" hidden="1"/>
    <cellStyle name="20% - Accent4" xfId="5033" builtinId="42" hidden="1"/>
    <cellStyle name="20% - Accent4" xfId="5073" builtinId="42" hidden="1"/>
    <cellStyle name="20% - Accent4" xfId="5111" builtinId="42" hidden="1"/>
    <cellStyle name="20% - Accent4" xfId="5146" builtinId="42" hidden="1"/>
    <cellStyle name="20% - Accent4" xfId="5199" builtinId="42" hidden="1"/>
    <cellStyle name="20% - Accent4" xfId="5250" builtinId="42" hidden="1"/>
    <cellStyle name="20% - Accent4" xfId="5294" builtinId="42" hidden="1"/>
    <cellStyle name="20% - Accent4" xfId="5330" builtinId="42" hidden="1"/>
    <cellStyle name="20% - Accent4" xfId="5370" builtinId="42" hidden="1"/>
    <cellStyle name="20% - Accent4" xfId="5408" builtinId="42" hidden="1"/>
    <cellStyle name="20% - Accent4" xfId="5428" builtinId="42" hidden="1"/>
    <cellStyle name="20% - Accent4" xfId="5481" builtinId="42" hidden="1"/>
    <cellStyle name="20% - Accent4" xfId="5531" builtinId="42" hidden="1"/>
    <cellStyle name="20% - Accent4" xfId="5575" builtinId="42" hidden="1"/>
    <cellStyle name="20% - Accent4" xfId="5612" builtinId="42" hidden="1"/>
    <cellStyle name="20% - Accent4" xfId="5652" builtinId="42" hidden="1"/>
    <cellStyle name="20% - Accent4" xfId="5690" builtinId="42" hidden="1"/>
    <cellStyle name="20% - Accent4" xfId="5715" builtinId="42" hidden="1"/>
    <cellStyle name="20% - Accent4" xfId="5765" builtinId="42" hidden="1"/>
    <cellStyle name="20% - Accent4" xfId="5814" builtinId="42" hidden="1"/>
    <cellStyle name="20% - Accent4" xfId="5856" builtinId="42" hidden="1"/>
    <cellStyle name="20% - Accent4" xfId="5892" builtinId="42" hidden="1"/>
    <cellStyle name="20% - Accent4" xfId="5932" builtinId="42" hidden="1"/>
    <cellStyle name="20% - Accent4" xfId="5970" builtinId="42" hidden="1"/>
    <cellStyle name="20% - Accent4" xfId="5989" builtinId="42" hidden="1"/>
    <cellStyle name="20% - Accent4" xfId="6029" builtinId="42" hidden="1"/>
    <cellStyle name="20% - Accent4" xfId="6074" builtinId="42" hidden="1"/>
    <cellStyle name="20% - Accent4" xfId="6116" builtinId="42" hidden="1"/>
    <cellStyle name="20% - Accent4" xfId="6151" builtinId="42" hidden="1"/>
    <cellStyle name="20% - Accent4" xfId="6191" builtinId="42" hidden="1"/>
    <cellStyle name="20% - Accent4" xfId="6226" builtinId="42" hidden="1"/>
    <cellStyle name="20% - Accent4" xfId="6266" builtinId="42" hidden="1"/>
    <cellStyle name="20% - Accent4" xfId="6307" builtinId="42" hidden="1"/>
    <cellStyle name="20% - Accent4" xfId="6330" builtinId="42" hidden="1"/>
    <cellStyle name="20% - Accent4" xfId="6376" builtinId="42" hidden="1"/>
    <cellStyle name="20% - Accent4" xfId="6416" builtinId="42" hidden="1"/>
    <cellStyle name="20% - Accent4" xfId="6460" builtinId="42" hidden="1"/>
    <cellStyle name="20% - Accent4" xfId="6510" builtinId="42" hidden="1"/>
    <cellStyle name="20% - Accent4" xfId="6549" builtinId="42" hidden="1"/>
    <cellStyle name="20% - Accent4" xfId="6597" builtinId="42" hidden="1"/>
    <cellStyle name="20% - Accent4" xfId="6632" builtinId="42" hidden="1"/>
    <cellStyle name="20% - Accent4" xfId="6681" builtinId="42" hidden="1"/>
    <cellStyle name="20% - Accent4" xfId="6721" builtinId="42" hidden="1"/>
    <cellStyle name="20% - Accent4" xfId="6757" builtinId="42" hidden="1"/>
    <cellStyle name="20% - Accent4" xfId="6797" builtinId="42" hidden="1"/>
    <cellStyle name="20% - Accent4" xfId="6844" builtinId="42" hidden="1"/>
    <cellStyle name="20% - Accent4" xfId="6892" builtinId="42" hidden="1"/>
    <cellStyle name="20% - Accent4" xfId="6931" builtinId="42" hidden="1"/>
    <cellStyle name="20% - Accent4" xfId="6978" builtinId="42" hidden="1"/>
    <cellStyle name="20% - Accent4" xfId="7014" builtinId="42" hidden="1"/>
    <cellStyle name="20% - Accent4" xfId="7063" builtinId="42" hidden="1"/>
    <cellStyle name="20% - Accent4" xfId="7102" builtinId="42" hidden="1"/>
    <cellStyle name="20% - Accent4" xfId="7137" builtinId="42" hidden="1"/>
    <cellStyle name="20% - Accent4" xfId="7175" builtinId="42" hidden="1"/>
    <cellStyle name="20% - Accent4" xfId="6817" builtinId="42" hidden="1"/>
    <cellStyle name="20% - Accent4" xfId="7228" builtinId="42" hidden="1"/>
    <cellStyle name="20% - Accent4" xfId="7268" builtinId="42" hidden="1"/>
    <cellStyle name="20% - Accent4" xfId="7314" builtinId="42" hidden="1"/>
    <cellStyle name="20% - Accent4" xfId="7350" builtinId="42" hidden="1"/>
    <cellStyle name="20% - Accent4" xfId="7399" builtinId="42" hidden="1"/>
    <cellStyle name="20% - Accent4" xfId="7440" builtinId="42" hidden="1"/>
    <cellStyle name="20% - Accent4" xfId="7476" builtinId="42" hidden="1"/>
    <cellStyle name="20% - Accent4" xfId="7516" builtinId="42" hidden="1"/>
    <cellStyle name="20% - Accent4" xfId="7253" builtinId="42" hidden="1"/>
    <cellStyle name="20% - Accent4" xfId="7557" builtinId="42" hidden="1"/>
    <cellStyle name="20% - Accent4" xfId="7594" builtinId="42" hidden="1"/>
    <cellStyle name="20% - Accent4" xfId="7637" builtinId="42" hidden="1"/>
    <cellStyle name="20% - Accent4" xfId="7669" builtinId="42" hidden="1"/>
    <cellStyle name="20% - Accent4" xfId="7714" builtinId="42" hidden="1"/>
    <cellStyle name="20% - Accent4" xfId="7750" builtinId="42" hidden="1"/>
    <cellStyle name="20% - Accent4" xfId="7783" builtinId="42" hidden="1"/>
    <cellStyle name="20% - Accent4" xfId="7819" builtinId="42" hidden="1"/>
    <cellStyle name="20% - Accent4" xfId="6742" builtinId="42" hidden="1"/>
    <cellStyle name="20% - Accent4" xfId="7857" builtinId="42" hidden="1"/>
    <cellStyle name="20% - Accent4" xfId="7889" builtinId="42" hidden="1"/>
    <cellStyle name="20% - Accent4" xfId="7936" builtinId="42" hidden="1"/>
    <cellStyle name="20% - Accent4" xfId="7985" builtinId="42" hidden="1"/>
    <cellStyle name="20% - Accent4" xfId="8034" builtinId="42" hidden="1"/>
    <cellStyle name="20% - Accent4" xfId="8077" builtinId="42" hidden="1"/>
    <cellStyle name="20% - Accent4" xfId="8114" builtinId="42" hidden="1"/>
    <cellStyle name="20% - Accent4" xfId="8154" builtinId="42" hidden="1"/>
    <cellStyle name="20% - Accent4" xfId="8192" builtinId="42" hidden="1"/>
    <cellStyle name="20% - Accent4" xfId="8227" builtinId="42" hidden="1"/>
    <cellStyle name="20% - Accent4" xfId="8279" builtinId="42" hidden="1"/>
    <cellStyle name="20% - Accent4" xfId="8330" builtinId="42" hidden="1"/>
    <cellStyle name="20% - Accent4" xfId="8374" builtinId="42" hidden="1"/>
    <cellStyle name="20% - Accent4" xfId="8410" builtinId="42" hidden="1"/>
    <cellStyle name="20% - Accent4" xfId="8450" builtinId="42" hidden="1"/>
    <cellStyle name="20% - Accent4" xfId="8488" builtinId="42" hidden="1"/>
    <cellStyle name="20% - Accent4" xfId="8508" builtinId="42" hidden="1"/>
    <cellStyle name="20% - Accent4" xfId="8561" builtinId="42" hidden="1"/>
    <cellStyle name="20% - Accent4" xfId="8611" builtinId="42" hidden="1"/>
    <cellStyle name="20% - Accent4" xfId="8655" builtinId="42" hidden="1"/>
    <cellStyle name="20% - Accent4" xfId="8692" builtinId="42" hidden="1"/>
    <cellStyle name="20% - Accent4" xfId="8732" builtinId="42" hidden="1"/>
    <cellStyle name="20% - Accent4" xfId="8770" builtinId="42" hidden="1"/>
    <cellStyle name="20% - Accent4" xfId="8795" builtinId="42" hidden="1"/>
    <cellStyle name="20% - Accent4" xfId="8845" builtinId="42" hidden="1"/>
    <cellStyle name="20% - Accent4" xfId="8894" builtinId="42" hidden="1"/>
    <cellStyle name="20% - Accent4" xfId="8936" builtinId="42" hidden="1"/>
    <cellStyle name="20% - Accent4" xfId="8972" builtinId="42" hidden="1"/>
    <cellStyle name="20% - Accent4" xfId="9012" builtinId="42" hidden="1"/>
    <cellStyle name="20% - Accent4" xfId="9050" builtinId="42" hidden="1"/>
    <cellStyle name="20% - Accent4" xfId="9068" builtinId="42" hidden="1"/>
    <cellStyle name="20% - Accent4" xfId="9108" builtinId="42" hidden="1"/>
    <cellStyle name="20% - Accent4" xfId="9153" builtinId="42" hidden="1"/>
    <cellStyle name="20% - Accent4" xfId="9194" builtinId="42" hidden="1"/>
    <cellStyle name="20% - Accent4" xfId="9229" builtinId="42" hidden="1"/>
    <cellStyle name="20% - Accent4" xfId="9268" builtinId="42" hidden="1"/>
    <cellStyle name="20% - Accent4" xfId="9303" builtinId="42" hidden="1"/>
    <cellStyle name="20% - Accent4" xfId="9343" builtinId="42" hidden="1"/>
    <cellStyle name="20% - Accent4" xfId="9384" builtinId="42" hidden="1"/>
    <cellStyle name="20% - Accent4" xfId="9403" builtinId="42" hidden="1"/>
    <cellStyle name="20% - Accent4" xfId="9444" builtinId="42" hidden="1"/>
    <cellStyle name="20% - Accent4" xfId="9483" builtinId="42" hidden="1"/>
    <cellStyle name="20% - Accent4" xfId="9527" builtinId="42" hidden="1"/>
    <cellStyle name="20% - Accent4" xfId="9577" builtinId="42" hidden="1"/>
    <cellStyle name="20% - Accent4" xfId="9616" builtinId="42" hidden="1"/>
    <cellStyle name="20% - Accent4" xfId="9664" builtinId="42" hidden="1"/>
    <cellStyle name="20% - Accent4" xfId="9699" builtinId="42" hidden="1"/>
    <cellStyle name="20% - Accent4" xfId="9748" builtinId="42" hidden="1"/>
    <cellStyle name="20% - Accent4" xfId="9788" builtinId="42" hidden="1"/>
    <cellStyle name="20% - Accent4" xfId="9824" builtinId="42" hidden="1"/>
    <cellStyle name="20% - Accent4" xfId="9864" builtinId="42" hidden="1"/>
    <cellStyle name="20% - Accent4" xfId="9911" builtinId="42" hidden="1"/>
    <cellStyle name="20% - Accent4" xfId="9959" builtinId="42" hidden="1"/>
    <cellStyle name="20% - Accent4" xfId="9998" builtinId="42" hidden="1"/>
    <cellStyle name="20% - Accent4" xfId="10045" builtinId="42" hidden="1"/>
    <cellStyle name="20% - Accent4" xfId="10081" builtinId="42" hidden="1"/>
    <cellStyle name="20% - Accent4" xfId="10130" builtinId="42" hidden="1"/>
    <cellStyle name="20% - Accent4" xfId="10169" builtinId="42" hidden="1"/>
    <cellStyle name="20% - Accent4" xfId="10204" builtinId="42" hidden="1"/>
    <cellStyle name="20% - Accent4" xfId="10242" builtinId="42" hidden="1"/>
    <cellStyle name="20% - Accent4" xfId="9884" builtinId="42" hidden="1"/>
    <cellStyle name="20% - Accent4" xfId="10295" builtinId="42" hidden="1"/>
    <cellStyle name="20% - Accent4" xfId="10335" builtinId="42" hidden="1"/>
    <cellStyle name="20% - Accent4" xfId="10381" builtinId="42" hidden="1"/>
    <cellStyle name="20% - Accent4" xfId="10417" builtinId="42" hidden="1"/>
    <cellStyle name="20% - Accent4" xfId="10466" builtinId="42" hidden="1"/>
    <cellStyle name="20% - Accent4" xfId="10507" builtinId="42" hidden="1"/>
    <cellStyle name="20% - Accent4" xfId="10543" builtinId="42" hidden="1"/>
    <cellStyle name="20% - Accent4" xfId="10583" builtinId="42" hidden="1"/>
    <cellStyle name="20% - Accent4" xfId="10320" builtinId="42" hidden="1"/>
    <cellStyle name="20% - Accent4" xfId="10624" builtinId="42" hidden="1"/>
    <cellStyle name="20% - Accent4" xfId="10661" builtinId="42" hidden="1"/>
    <cellStyle name="20% - Accent4" xfId="10704" builtinId="42" hidden="1"/>
    <cellStyle name="20% - Accent4" xfId="10736" builtinId="42" hidden="1"/>
    <cellStyle name="20% - Accent4" xfId="10781" builtinId="42" hidden="1"/>
    <cellStyle name="20% - Accent4" xfId="10817" builtinId="42" hidden="1"/>
    <cellStyle name="20% - Accent4" xfId="10850" builtinId="42" hidden="1"/>
    <cellStyle name="20% - Accent4" xfId="10886" builtinId="42" hidden="1"/>
    <cellStyle name="20% - Accent4" xfId="9809" builtinId="42" hidden="1"/>
    <cellStyle name="20% - Accent4" xfId="10924" builtinId="42" hidden="1"/>
    <cellStyle name="20% - Accent4" xfId="10956" builtinId="42" hidden="1"/>
    <cellStyle name="20% - Accent4" xfId="11003" builtinId="42" hidden="1"/>
    <cellStyle name="20% - Accent4" xfId="11052" builtinId="42" hidden="1"/>
    <cellStyle name="20% - Accent4" xfId="11101" builtinId="42" hidden="1"/>
    <cellStyle name="20% - Accent4" xfId="11144" builtinId="42" hidden="1"/>
    <cellStyle name="20% - Accent4" xfId="11181" builtinId="42" hidden="1"/>
    <cellStyle name="20% - Accent4" xfId="11221" builtinId="42" hidden="1"/>
    <cellStyle name="20% - Accent4" xfId="11259" builtinId="42" hidden="1"/>
    <cellStyle name="20% - Accent4" xfId="11294" builtinId="42" hidden="1"/>
    <cellStyle name="20% - Accent4" xfId="11347" builtinId="42" hidden="1"/>
    <cellStyle name="20% - Accent4" xfId="11398" builtinId="42" hidden="1"/>
    <cellStyle name="20% - Accent4" xfId="11442" builtinId="42" hidden="1"/>
    <cellStyle name="20% - Accent4" xfId="11478" builtinId="42" hidden="1"/>
    <cellStyle name="20% - Accent4" xfId="11518" builtinId="42" hidden="1"/>
    <cellStyle name="20% - Accent4" xfId="11556" builtinId="42" hidden="1"/>
    <cellStyle name="20% - Accent4" xfId="11576" builtinId="42" hidden="1"/>
    <cellStyle name="20% - Accent4" xfId="11629" builtinId="42" hidden="1"/>
    <cellStyle name="20% - Accent4" xfId="11679" builtinId="42" hidden="1"/>
    <cellStyle name="20% - Accent4" xfId="11723" builtinId="42" hidden="1"/>
    <cellStyle name="20% - Accent4" xfId="11760" builtinId="42" hidden="1"/>
    <cellStyle name="20% - Accent4" xfId="11800" builtinId="42" hidden="1"/>
    <cellStyle name="20% - Accent4" xfId="11838" builtinId="42" hidden="1"/>
    <cellStyle name="20% - Accent4" xfId="11863" builtinId="42" hidden="1"/>
    <cellStyle name="20% - Accent4" xfId="11913" builtinId="42" hidden="1"/>
    <cellStyle name="20% - Accent4" xfId="11962" builtinId="42" hidden="1"/>
    <cellStyle name="20% - Accent4" xfId="12004" builtinId="42" hidden="1"/>
    <cellStyle name="20% - Accent4" xfId="12040" builtinId="42" hidden="1"/>
    <cellStyle name="20% - Accent4" xfId="12080" builtinId="42" hidden="1"/>
    <cellStyle name="20% - Accent4" xfId="12118" builtinId="42" hidden="1"/>
    <cellStyle name="20% - Accent4" xfId="12137" builtinId="42" hidden="1"/>
    <cellStyle name="20% - Accent4" xfId="12177" builtinId="42" hidden="1"/>
    <cellStyle name="20% - Accent4" xfId="12222" builtinId="42" hidden="1"/>
    <cellStyle name="20% - Accent4" xfId="12264" builtinId="42" hidden="1"/>
    <cellStyle name="20% - Accent4" xfId="12299" builtinId="42" hidden="1"/>
    <cellStyle name="20% - Accent4" xfId="12339" builtinId="42" hidden="1"/>
    <cellStyle name="20% - Accent4" xfId="12374" builtinId="42" hidden="1"/>
    <cellStyle name="20% - Accent4" xfId="12414" builtinId="42" hidden="1"/>
    <cellStyle name="20% - Accent4" xfId="12455" builtinId="42" hidden="1"/>
    <cellStyle name="20% - Accent4" xfId="12495" builtinId="42" hidden="1"/>
    <cellStyle name="20% - Accent4" xfId="12537" builtinId="42" hidden="1"/>
    <cellStyle name="20% - Accent4" xfId="12576" builtinId="42" hidden="1"/>
    <cellStyle name="20% - Accent4" xfId="12619" builtinId="42" hidden="1"/>
    <cellStyle name="20% - Accent4" xfId="12669" builtinId="42" hidden="1"/>
    <cellStyle name="20% - Accent4" xfId="12708" builtinId="42" hidden="1"/>
    <cellStyle name="20% - Accent4" xfId="12756" builtinId="42" hidden="1"/>
    <cellStyle name="20% - Accent4" xfId="12791" builtinId="42" hidden="1"/>
    <cellStyle name="20% - Accent4" xfId="12840" builtinId="42" hidden="1"/>
    <cellStyle name="20% - Accent4" xfId="12880" builtinId="42" hidden="1"/>
    <cellStyle name="20% - Accent4" xfId="12916" builtinId="42" hidden="1"/>
    <cellStyle name="20% - Accent4" xfId="12956" builtinId="42" hidden="1"/>
    <cellStyle name="20% - Accent4" xfId="13003" builtinId="42" hidden="1"/>
    <cellStyle name="20% - Accent4" xfId="13051" builtinId="42" hidden="1"/>
    <cellStyle name="20% - Accent4" xfId="13090" builtinId="42" hidden="1"/>
    <cellStyle name="20% - Accent4" xfId="13137" builtinId="42" hidden="1"/>
    <cellStyle name="20% - Accent4" xfId="13173" builtinId="42" hidden="1"/>
    <cellStyle name="20% - Accent4" xfId="13222" builtinId="42" hidden="1"/>
    <cellStyle name="20% - Accent4" xfId="13261" builtinId="42" hidden="1"/>
    <cellStyle name="20% - Accent4" xfId="13296" builtinId="42" hidden="1"/>
    <cellStyle name="20% - Accent4" xfId="13334" builtinId="42" hidden="1"/>
    <cellStyle name="20% - Accent4" xfId="12976" builtinId="42" hidden="1"/>
    <cellStyle name="20% - Accent4" xfId="13387" builtinId="42" hidden="1"/>
    <cellStyle name="20% - Accent4" xfId="13427" builtinId="42" hidden="1"/>
    <cellStyle name="20% - Accent4" xfId="13473" builtinId="42" hidden="1"/>
    <cellStyle name="20% - Accent4" xfId="13509" builtinId="42" hidden="1"/>
    <cellStyle name="20% - Accent4" xfId="13558" builtinId="42" hidden="1"/>
    <cellStyle name="20% - Accent4" xfId="13599" builtinId="42" hidden="1"/>
    <cellStyle name="20% - Accent4" xfId="13635" builtinId="42" hidden="1"/>
    <cellStyle name="20% - Accent4" xfId="13675" builtinId="42" hidden="1"/>
    <cellStyle name="20% - Accent4" xfId="13412" builtinId="42" hidden="1"/>
    <cellStyle name="20% - Accent4" xfId="13716" builtinId="42" hidden="1"/>
    <cellStyle name="20% - Accent4" xfId="13753" builtinId="42" hidden="1"/>
    <cellStyle name="20% - Accent4" xfId="13796" builtinId="42" hidden="1"/>
    <cellStyle name="20% - Accent4" xfId="13828" builtinId="42" hidden="1"/>
    <cellStyle name="20% - Accent4" xfId="13873" builtinId="42" hidden="1"/>
    <cellStyle name="20% - Accent4" xfId="13909" builtinId="42" hidden="1"/>
    <cellStyle name="20% - Accent4" xfId="13942" builtinId="42" hidden="1"/>
    <cellStyle name="20% - Accent4" xfId="13978" builtinId="42" hidden="1"/>
    <cellStyle name="20% - Accent4" xfId="12901" builtinId="42" hidden="1"/>
    <cellStyle name="20% - Accent4" xfId="14016" builtinId="42" hidden="1"/>
    <cellStyle name="20% - Accent4" xfId="14048" builtinId="42" hidden="1"/>
    <cellStyle name="20% - Accent4" xfId="14094" builtinId="42" hidden="1"/>
    <cellStyle name="20% - Accent4" xfId="14143" builtinId="42" hidden="1"/>
    <cellStyle name="20% - Accent4" xfId="14192" builtinId="42" hidden="1"/>
    <cellStyle name="20% - Accent4" xfId="14234" builtinId="42" hidden="1"/>
    <cellStyle name="20% - Accent4" xfId="14271" builtinId="42" hidden="1"/>
    <cellStyle name="20% - Accent4" xfId="14310" builtinId="42" hidden="1"/>
    <cellStyle name="20% - Accent4" xfId="14348" builtinId="42" hidden="1"/>
    <cellStyle name="20% - Accent4" xfId="14382" builtinId="42" hidden="1"/>
    <cellStyle name="20% - Accent4" xfId="14434" builtinId="42" hidden="1"/>
    <cellStyle name="20% - Accent4" xfId="14485" builtinId="42" hidden="1"/>
    <cellStyle name="20% - Accent4" xfId="14528" builtinId="42" hidden="1"/>
    <cellStyle name="20% - Accent4" xfId="14564" builtinId="42" hidden="1"/>
    <cellStyle name="20% - Accent4" xfId="14603" builtinId="42" hidden="1"/>
    <cellStyle name="20% - Accent4" xfId="14641" builtinId="42" hidden="1"/>
    <cellStyle name="20% - Accent4" xfId="14660" builtinId="42" hidden="1"/>
    <cellStyle name="20% - Accent4" xfId="14713" builtinId="42" hidden="1"/>
    <cellStyle name="20% - Accent4" xfId="14763" builtinId="42" hidden="1"/>
    <cellStyle name="20% - Accent4" xfId="14806" builtinId="42" hidden="1"/>
    <cellStyle name="20% - Accent4" xfId="14843" builtinId="42" hidden="1"/>
    <cellStyle name="20% - Accent4" xfId="14882" builtinId="42" hidden="1"/>
    <cellStyle name="20% - Accent4" xfId="14920" builtinId="42" hidden="1"/>
    <cellStyle name="20% - Accent4" xfId="14944" builtinId="42" hidden="1"/>
    <cellStyle name="20% - Accent4" xfId="14994" builtinId="42" hidden="1"/>
    <cellStyle name="20% - Accent4" xfId="15043" builtinId="42" hidden="1"/>
    <cellStyle name="20% - Accent4" xfId="15084" builtinId="42" hidden="1"/>
    <cellStyle name="20% - Accent4" xfId="15120" builtinId="42" hidden="1"/>
    <cellStyle name="20% - Accent4" xfId="15159" builtinId="42" hidden="1"/>
    <cellStyle name="20% - Accent4" xfId="15197" builtinId="42" hidden="1"/>
    <cellStyle name="20% - Accent4" xfId="15215" builtinId="42" hidden="1"/>
    <cellStyle name="20% - Accent4" xfId="15255" builtinId="42" hidden="1"/>
    <cellStyle name="20% - Accent4" xfId="15300" builtinId="42" hidden="1"/>
    <cellStyle name="20% - Accent4" xfId="15341" builtinId="42" hidden="1"/>
    <cellStyle name="20% - Accent4" xfId="15376" builtinId="42" hidden="1"/>
    <cellStyle name="20% - Accent4" xfId="15415" builtinId="42" hidden="1"/>
    <cellStyle name="20% - Accent4" xfId="15450" builtinId="42" hidden="1"/>
    <cellStyle name="20% - Accent4" xfId="15490" builtinId="42" hidden="1"/>
    <cellStyle name="20% - Accent4" xfId="15531" builtinId="42" hidden="1"/>
    <cellStyle name="20% - Accent5" xfId="42" builtinId="46" hidden="1"/>
    <cellStyle name="20% - Accent5" xfId="96" builtinId="46" hidden="1"/>
    <cellStyle name="20% - Accent5" xfId="147" builtinId="46" hidden="1"/>
    <cellStyle name="20% - Accent5" xfId="200" builtinId="46" hidden="1"/>
    <cellStyle name="20% - Accent5" xfId="240" builtinId="46" hidden="1"/>
    <cellStyle name="20% - Accent5" xfId="286" builtinId="46" hidden="1"/>
    <cellStyle name="20% - Accent5" xfId="336" builtinId="46" hidden="1"/>
    <cellStyle name="20% - Accent5" xfId="375" builtinId="46" hidden="1"/>
    <cellStyle name="20% - Accent5" xfId="423" builtinId="46" hidden="1"/>
    <cellStyle name="20% - Accent5" xfId="458" builtinId="46" hidden="1"/>
    <cellStyle name="20% - Accent5" xfId="507" builtinId="46" hidden="1"/>
    <cellStyle name="20% - Accent5" xfId="547" builtinId="46" hidden="1"/>
    <cellStyle name="20% - Accent5" xfId="583" builtinId="46" hidden="1"/>
    <cellStyle name="20% - Accent5" xfId="623" builtinId="46" hidden="1"/>
    <cellStyle name="20% - Accent5" xfId="670" builtinId="46" hidden="1"/>
    <cellStyle name="20% - Accent5" xfId="718" builtinId="46" hidden="1"/>
    <cellStyle name="20% - Accent5" xfId="757" builtinId="46" hidden="1"/>
    <cellStyle name="20% - Accent5" xfId="804" builtinId="46" hidden="1"/>
    <cellStyle name="20% - Accent5" xfId="840" builtinId="46" hidden="1"/>
    <cellStyle name="20% - Accent5" xfId="889" builtinId="46" hidden="1"/>
    <cellStyle name="20% - Accent5" xfId="928" builtinId="46" hidden="1"/>
    <cellStyle name="20% - Accent5" xfId="963" builtinId="46" hidden="1"/>
    <cellStyle name="20% - Accent5" xfId="1001" builtinId="46" hidden="1"/>
    <cellStyle name="20% - Accent5" xfId="633" builtinId="46" hidden="1"/>
    <cellStyle name="20% - Accent5" xfId="1054" builtinId="46" hidden="1"/>
    <cellStyle name="20% - Accent5" xfId="1094" builtinId="46" hidden="1"/>
    <cellStyle name="20% - Accent5" xfId="1140" builtinId="46" hidden="1"/>
    <cellStyle name="20% - Accent5" xfId="1176" builtinId="46" hidden="1"/>
    <cellStyle name="20% - Accent5" xfId="1225" builtinId="46" hidden="1"/>
    <cellStyle name="20% - Accent5" xfId="1266" builtinId="46" hidden="1"/>
    <cellStyle name="20% - Accent5" xfId="1302" builtinId="46" hidden="1"/>
    <cellStyle name="20% - Accent5" xfId="1342" builtinId="46" hidden="1"/>
    <cellStyle name="20% - Accent5" xfId="1323" builtinId="46" hidden="1"/>
    <cellStyle name="20% - Accent5" xfId="1383" builtinId="46" hidden="1"/>
    <cellStyle name="20% - Accent5" xfId="1420" builtinId="46" hidden="1"/>
    <cellStyle name="20% - Accent5" xfId="1463" builtinId="46" hidden="1"/>
    <cellStyle name="20% - Accent5" xfId="1495" builtinId="46" hidden="1"/>
    <cellStyle name="20% - Accent5" xfId="1540" builtinId="46" hidden="1"/>
    <cellStyle name="20% - Accent5" xfId="1576" builtinId="46" hidden="1"/>
    <cellStyle name="20% - Accent5" xfId="1609" builtinId="46" hidden="1"/>
    <cellStyle name="20% - Accent5" xfId="1645" builtinId="46" hidden="1"/>
    <cellStyle name="20% - Accent5" xfId="256" builtinId="46" hidden="1"/>
    <cellStyle name="20% - Accent5" xfId="1683" builtinId="46" hidden="1"/>
    <cellStyle name="20% - Accent5" xfId="1715" builtinId="46" hidden="1"/>
    <cellStyle name="20% - Accent5" xfId="1762" builtinId="46" hidden="1"/>
    <cellStyle name="20% - Accent5" xfId="1811" builtinId="46" hidden="1"/>
    <cellStyle name="20% - Accent5" xfId="1860" builtinId="46" hidden="1"/>
    <cellStyle name="20% - Accent5" xfId="1903" builtinId="46" hidden="1"/>
    <cellStyle name="20% - Accent5" xfId="1940" builtinId="46" hidden="1"/>
    <cellStyle name="20% - Accent5" xfId="1980" builtinId="46" hidden="1"/>
    <cellStyle name="20% - Accent5" xfId="2018" builtinId="46" hidden="1"/>
    <cellStyle name="20% - Accent5" xfId="2053" builtinId="46" hidden="1"/>
    <cellStyle name="20% - Accent5" xfId="2106" builtinId="46" hidden="1"/>
    <cellStyle name="20% - Accent5" xfId="2157" builtinId="46" hidden="1"/>
    <cellStyle name="20% - Accent5" xfId="2201" builtinId="46" hidden="1"/>
    <cellStyle name="20% - Accent5" xfId="2237" builtinId="46" hidden="1"/>
    <cellStyle name="20% - Accent5" xfId="2277" builtinId="46" hidden="1"/>
    <cellStyle name="20% - Accent5" xfId="2315" builtinId="46" hidden="1"/>
    <cellStyle name="20% - Accent5" xfId="2335" builtinId="46" hidden="1"/>
    <cellStyle name="20% - Accent5" xfId="2388" builtinId="46" hidden="1"/>
    <cellStyle name="20% - Accent5" xfId="2438" builtinId="46" hidden="1"/>
    <cellStyle name="20% - Accent5" xfId="2482" builtinId="46" hidden="1"/>
    <cellStyle name="20% - Accent5" xfId="2519" builtinId="46" hidden="1"/>
    <cellStyle name="20% - Accent5" xfId="2559" builtinId="46" hidden="1"/>
    <cellStyle name="20% - Accent5" xfId="2597" builtinId="46" hidden="1"/>
    <cellStyle name="20% - Accent5" xfId="2622" builtinId="46" hidden="1"/>
    <cellStyle name="20% - Accent5" xfId="2672" builtinId="46" hidden="1"/>
    <cellStyle name="20% - Accent5" xfId="2721" builtinId="46" hidden="1"/>
    <cellStyle name="20% - Accent5" xfId="2763" builtinId="46" hidden="1"/>
    <cellStyle name="20% - Accent5" xfId="2799" builtinId="46" hidden="1"/>
    <cellStyle name="20% - Accent5" xfId="2839" builtinId="46" hidden="1"/>
    <cellStyle name="20% - Accent5" xfId="2877" builtinId="46" hidden="1"/>
    <cellStyle name="20% - Accent5" xfId="2896" builtinId="46" hidden="1"/>
    <cellStyle name="20% - Accent5" xfId="2936" builtinId="46" hidden="1"/>
    <cellStyle name="20% - Accent5" xfId="2981" builtinId="46" hidden="1"/>
    <cellStyle name="20% - Accent5" xfId="3023" builtinId="46" hidden="1"/>
    <cellStyle name="20% - Accent5" xfId="3058" builtinId="46" hidden="1"/>
    <cellStyle name="20% - Accent5" xfId="3098" builtinId="46" hidden="1"/>
    <cellStyle name="20% - Accent5" xfId="3133" builtinId="46" hidden="1"/>
    <cellStyle name="20% - Accent5" xfId="3173" builtinId="46" hidden="1"/>
    <cellStyle name="20% - Accent5" xfId="3214" builtinId="46" hidden="1"/>
    <cellStyle name="20% - Accent5" xfId="3248" builtinId="46" hidden="1"/>
    <cellStyle name="20% - Accent5" xfId="3297" builtinId="46" hidden="1"/>
    <cellStyle name="20% - Accent5" xfId="3337" builtinId="46" hidden="1"/>
    <cellStyle name="20% - Accent5" xfId="3383" builtinId="46" hidden="1"/>
    <cellStyle name="20% - Accent5" xfId="3433" builtinId="46" hidden="1"/>
    <cellStyle name="20% - Accent5" xfId="3472" builtinId="46" hidden="1"/>
    <cellStyle name="20% - Accent5" xfId="3520" builtinId="46" hidden="1"/>
    <cellStyle name="20% - Accent5" xfId="3555" builtinId="46" hidden="1"/>
    <cellStyle name="20% - Accent5" xfId="3604" builtinId="46" hidden="1"/>
    <cellStyle name="20% - Accent5" xfId="3644" builtinId="46" hidden="1"/>
    <cellStyle name="20% - Accent5" xfId="3680" builtinId="46" hidden="1"/>
    <cellStyle name="20% - Accent5" xfId="3720" builtinId="46" hidden="1"/>
    <cellStyle name="20% - Accent5" xfId="3767" builtinId="46" hidden="1"/>
    <cellStyle name="20% - Accent5" xfId="3815" builtinId="46" hidden="1"/>
    <cellStyle name="20% - Accent5" xfId="3854" builtinId="46" hidden="1"/>
    <cellStyle name="20% - Accent5" xfId="3901" builtinId="46" hidden="1"/>
    <cellStyle name="20% - Accent5" xfId="3937" builtinId="46" hidden="1"/>
    <cellStyle name="20% - Accent5" xfId="3986" builtinId="46" hidden="1"/>
    <cellStyle name="20% - Accent5" xfId="4025" builtinId="46" hidden="1"/>
    <cellStyle name="20% - Accent5" xfId="4060" builtinId="46" hidden="1"/>
    <cellStyle name="20% - Accent5" xfId="4098" builtinId="46" hidden="1"/>
    <cellStyle name="20% - Accent5" xfId="3730" builtinId="46" hidden="1"/>
    <cellStyle name="20% - Accent5" xfId="4151" builtinId="46" hidden="1"/>
    <cellStyle name="20% - Accent5" xfId="4191" builtinId="46" hidden="1"/>
    <cellStyle name="20% - Accent5" xfId="4237" builtinId="46" hidden="1"/>
    <cellStyle name="20% - Accent5" xfId="4273" builtinId="46" hidden="1"/>
    <cellStyle name="20% - Accent5" xfId="4322" builtinId="46" hidden="1"/>
    <cellStyle name="20% - Accent5" xfId="4363" builtinId="46" hidden="1"/>
    <cellStyle name="20% - Accent5" xfId="4399" builtinId="46" hidden="1"/>
    <cellStyle name="20% - Accent5" xfId="4439" builtinId="46" hidden="1"/>
    <cellStyle name="20% - Accent5" xfId="4420" builtinId="46" hidden="1"/>
    <cellStyle name="20% - Accent5" xfId="4480" builtinId="46" hidden="1"/>
    <cellStyle name="20% - Accent5" xfId="4517" builtinId="46" hidden="1"/>
    <cellStyle name="20% - Accent5" xfId="4560" builtinId="46" hidden="1"/>
    <cellStyle name="20% - Accent5" xfId="4592" builtinId="46" hidden="1"/>
    <cellStyle name="20% - Accent5" xfId="4637" builtinId="46" hidden="1"/>
    <cellStyle name="20% - Accent5" xfId="4673" builtinId="46" hidden="1"/>
    <cellStyle name="20% - Accent5" xfId="4706" builtinId="46" hidden="1"/>
    <cellStyle name="20% - Accent5" xfId="4742" builtinId="46" hidden="1"/>
    <cellStyle name="20% - Accent5" xfId="3353" builtinId="46" hidden="1"/>
    <cellStyle name="20% - Accent5" xfId="4780" builtinId="46" hidden="1"/>
    <cellStyle name="20% - Accent5" xfId="4812" builtinId="46" hidden="1"/>
    <cellStyle name="20% - Accent5" xfId="4859" builtinId="46" hidden="1"/>
    <cellStyle name="20% - Accent5" xfId="4908" builtinId="46" hidden="1"/>
    <cellStyle name="20% - Accent5" xfId="4957" builtinId="46" hidden="1"/>
    <cellStyle name="20% - Accent5" xfId="5000" builtinId="46" hidden="1"/>
    <cellStyle name="20% - Accent5" xfId="5037" builtinId="46" hidden="1"/>
    <cellStyle name="20% - Accent5" xfId="5077" builtinId="46" hidden="1"/>
    <cellStyle name="20% - Accent5" xfId="5115" builtinId="46" hidden="1"/>
    <cellStyle name="20% - Accent5" xfId="5150" builtinId="46" hidden="1"/>
    <cellStyle name="20% - Accent5" xfId="5203" builtinId="46" hidden="1"/>
    <cellStyle name="20% - Accent5" xfId="5254" builtinId="46" hidden="1"/>
    <cellStyle name="20% - Accent5" xfId="5298" builtinId="46" hidden="1"/>
    <cellStyle name="20% - Accent5" xfId="5334" builtinId="46" hidden="1"/>
    <cellStyle name="20% - Accent5" xfId="5374" builtinId="46" hidden="1"/>
    <cellStyle name="20% - Accent5" xfId="5412" builtinId="46" hidden="1"/>
    <cellStyle name="20% - Accent5" xfId="5432" builtinId="46" hidden="1"/>
    <cellStyle name="20% - Accent5" xfId="5485" builtinId="46" hidden="1"/>
    <cellStyle name="20% - Accent5" xfId="5535" builtinId="46" hidden="1"/>
    <cellStyle name="20% - Accent5" xfId="5579" builtinId="46" hidden="1"/>
    <cellStyle name="20% - Accent5" xfId="5616" builtinId="46" hidden="1"/>
    <cellStyle name="20% - Accent5" xfId="5656" builtinId="46" hidden="1"/>
    <cellStyle name="20% - Accent5" xfId="5694" builtinId="46" hidden="1"/>
    <cellStyle name="20% - Accent5" xfId="5719" builtinId="46" hidden="1"/>
    <cellStyle name="20% - Accent5" xfId="5769" builtinId="46" hidden="1"/>
    <cellStyle name="20% - Accent5" xfId="5818" builtinId="46" hidden="1"/>
    <cellStyle name="20% - Accent5" xfId="5860" builtinId="46" hidden="1"/>
    <cellStyle name="20% - Accent5" xfId="5896" builtinId="46" hidden="1"/>
    <cellStyle name="20% - Accent5" xfId="5936" builtinId="46" hidden="1"/>
    <cellStyle name="20% - Accent5" xfId="5974" builtinId="46" hidden="1"/>
    <cellStyle name="20% - Accent5" xfId="5993" builtinId="46" hidden="1"/>
    <cellStyle name="20% - Accent5" xfId="6033" builtinId="46" hidden="1"/>
    <cellStyle name="20% - Accent5" xfId="6078" builtinId="46" hidden="1"/>
    <cellStyle name="20% - Accent5" xfId="6120" builtinId="46" hidden="1"/>
    <cellStyle name="20% - Accent5" xfId="6155" builtinId="46" hidden="1"/>
    <cellStyle name="20% - Accent5" xfId="6195" builtinId="46" hidden="1"/>
    <cellStyle name="20% - Accent5" xfId="6230" builtinId="46" hidden="1"/>
    <cellStyle name="20% - Accent5" xfId="6270" builtinId="46" hidden="1"/>
    <cellStyle name="20% - Accent5" xfId="6311" builtinId="46" hidden="1"/>
    <cellStyle name="20% - Accent5" xfId="6334" builtinId="46" hidden="1"/>
    <cellStyle name="20% - Accent5" xfId="6380" builtinId="46" hidden="1"/>
    <cellStyle name="20% - Accent5" xfId="6420" builtinId="46" hidden="1"/>
    <cellStyle name="20% - Accent5" xfId="6464" builtinId="46" hidden="1"/>
    <cellStyle name="20% - Accent5" xfId="6514" builtinId="46" hidden="1"/>
    <cellStyle name="20% - Accent5" xfId="6553" builtinId="46" hidden="1"/>
    <cellStyle name="20% - Accent5" xfId="6601" builtinId="46" hidden="1"/>
    <cellStyle name="20% - Accent5" xfId="6636" builtinId="46" hidden="1"/>
    <cellStyle name="20% - Accent5" xfId="6685" builtinId="46" hidden="1"/>
    <cellStyle name="20% - Accent5" xfId="6725" builtinId="46" hidden="1"/>
    <cellStyle name="20% - Accent5" xfId="6761" builtinId="46" hidden="1"/>
    <cellStyle name="20% - Accent5" xfId="6801" builtinId="46" hidden="1"/>
    <cellStyle name="20% - Accent5" xfId="6848" builtinId="46" hidden="1"/>
    <cellStyle name="20% - Accent5" xfId="6896" builtinId="46" hidden="1"/>
    <cellStyle name="20% - Accent5" xfId="6935" builtinId="46" hidden="1"/>
    <cellStyle name="20% - Accent5" xfId="6982" builtinId="46" hidden="1"/>
    <cellStyle name="20% - Accent5" xfId="7018" builtinId="46" hidden="1"/>
    <cellStyle name="20% - Accent5" xfId="7067" builtinId="46" hidden="1"/>
    <cellStyle name="20% - Accent5" xfId="7106" builtinId="46" hidden="1"/>
    <cellStyle name="20% - Accent5" xfId="7141" builtinId="46" hidden="1"/>
    <cellStyle name="20% - Accent5" xfId="7179" builtinId="46" hidden="1"/>
    <cellStyle name="20% - Accent5" xfId="6811" builtinId="46" hidden="1"/>
    <cellStyle name="20% - Accent5" xfId="7232" builtinId="46" hidden="1"/>
    <cellStyle name="20% - Accent5" xfId="7272" builtinId="46" hidden="1"/>
    <cellStyle name="20% - Accent5" xfId="7318" builtinId="46" hidden="1"/>
    <cellStyle name="20% - Accent5" xfId="7354" builtinId="46" hidden="1"/>
    <cellStyle name="20% - Accent5" xfId="7403" builtinId="46" hidden="1"/>
    <cellStyle name="20% - Accent5" xfId="7444" builtinId="46" hidden="1"/>
    <cellStyle name="20% - Accent5" xfId="7480" builtinId="46" hidden="1"/>
    <cellStyle name="20% - Accent5" xfId="7520" builtinId="46" hidden="1"/>
    <cellStyle name="20% - Accent5" xfId="7501" builtinId="46" hidden="1"/>
    <cellStyle name="20% - Accent5" xfId="7561" builtinId="46" hidden="1"/>
    <cellStyle name="20% - Accent5" xfId="7598" builtinId="46" hidden="1"/>
    <cellStyle name="20% - Accent5" xfId="7641" builtinId="46" hidden="1"/>
    <cellStyle name="20% - Accent5" xfId="7673" builtinId="46" hidden="1"/>
    <cellStyle name="20% - Accent5" xfId="7718" builtinId="46" hidden="1"/>
    <cellStyle name="20% - Accent5" xfId="7754" builtinId="46" hidden="1"/>
    <cellStyle name="20% - Accent5" xfId="7787" builtinId="46" hidden="1"/>
    <cellStyle name="20% - Accent5" xfId="7823" builtinId="46" hidden="1"/>
    <cellStyle name="20% - Accent5" xfId="6434" builtinId="46" hidden="1"/>
    <cellStyle name="20% - Accent5" xfId="7861" builtinId="46" hidden="1"/>
    <cellStyle name="20% - Accent5" xfId="7893" builtinId="46" hidden="1"/>
    <cellStyle name="20% - Accent5" xfId="7940" builtinId="46" hidden="1"/>
    <cellStyle name="20% - Accent5" xfId="7989" builtinId="46" hidden="1"/>
    <cellStyle name="20% - Accent5" xfId="8038" builtinId="46" hidden="1"/>
    <cellStyle name="20% - Accent5" xfId="8081" builtinId="46" hidden="1"/>
    <cellStyle name="20% - Accent5" xfId="8118" builtinId="46" hidden="1"/>
    <cellStyle name="20% - Accent5" xfId="8158" builtinId="46" hidden="1"/>
    <cellStyle name="20% - Accent5" xfId="8196" builtinId="46" hidden="1"/>
    <cellStyle name="20% - Accent5" xfId="8231" builtinId="46" hidden="1"/>
    <cellStyle name="20% - Accent5" xfId="8283" builtinId="46" hidden="1"/>
    <cellStyle name="20% - Accent5" xfId="8334" builtinId="46" hidden="1"/>
    <cellStyle name="20% - Accent5" xfId="8378" builtinId="46" hidden="1"/>
    <cellStyle name="20% - Accent5" xfId="8414" builtinId="46" hidden="1"/>
    <cellStyle name="20% - Accent5" xfId="8454" builtinId="46" hidden="1"/>
    <cellStyle name="20% - Accent5" xfId="8492" builtinId="46" hidden="1"/>
    <cellStyle name="20% - Accent5" xfId="8512" builtinId="46" hidden="1"/>
    <cellStyle name="20% - Accent5" xfId="8565" builtinId="46" hidden="1"/>
    <cellStyle name="20% - Accent5" xfId="8615" builtinId="46" hidden="1"/>
    <cellStyle name="20% - Accent5" xfId="8659" builtinId="46" hidden="1"/>
    <cellStyle name="20% - Accent5" xfId="8696" builtinId="46" hidden="1"/>
    <cellStyle name="20% - Accent5" xfId="8736" builtinId="46" hidden="1"/>
    <cellStyle name="20% - Accent5" xfId="8774" builtinId="46" hidden="1"/>
    <cellStyle name="20% - Accent5" xfId="8799" builtinId="46" hidden="1"/>
    <cellStyle name="20% - Accent5" xfId="8849" builtinId="46" hidden="1"/>
    <cellStyle name="20% - Accent5" xfId="8898" builtinId="46" hidden="1"/>
    <cellStyle name="20% - Accent5" xfId="8940" builtinId="46" hidden="1"/>
    <cellStyle name="20% - Accent5" xfId="8976" builtinId="46" hidden="1"/>
    <cellStyle name="20% - Accent5" xfId="9016" builtinId="46" hidden="1"/>
    <cellStyle name="20% - Accent5" xfId="9054" builtinId="46" hidden="1"/>
    <cellStyle name="20% - Accent5" xfId="9072" builtinId="46" hidden="1"/>
    <cellStyle name="20% - Accent5" xfId="9112" builtinId="46" hidden="1"/>
    <cellStyle name="20% - Accent5" xfId="9157" builtinId="46" hidden="1"/>
    <cellStyle name="20% - Accent5" xfId="9198" builtinId="46" hidden="1"/>
    <cellStyle name="20% - Accent5" xfId="9233" builtinId="46" hidden="1"/>
    <cellStyle name="20% - Accent5" xfId="9272" builtinId="46" hidden="1"/>
    <cellStyle name="20% - Accent5" xfId="9307" builtinId="46" hidden="1"/>
    <cellStyle name="20% - Accent5" xfId="9347" builtinId="46" hidden="1"/>
    <cellStyle name="20% - Accent5" xfId="9388" builtinId="46" hidden="1"/>
    <cellStyle name="20% - Accent5" xfId="9407" builtinId="46" hidden="1"/>
    <cellStyle name="20% - Accent5" xfId="9448" builtinId="46" hidden="1"/>
    <cellStyle name="20% - Accent5" xfId="9487" builtinId="46" hidden="1"/>
    <cellStyle name="20% - Accent5" xfId="9531" builtinId="46" hidden="1"/>
    <cellStyle name="20% - Accent5" xfId="9581" builtinId="46" hidden="1"/>
    <cellStyle name="20% - Accent5" xfId="9620" builtinId="46" hidden="1"/>
    <cellStyle name="20% - Accent5" xfId="9668" builtinId="46" hidden="1"/>
    <cellStyle name="20% - Accent5" xfId="9703" builtinId="46" hidden="1"/>
    <cellStyle name="20% - Accent5" xfId="9752" builtinId="46" hidden="1"/>
    <cellStyle name="20% - Accent5" xfId="9792" builtinId="46" hidden="1"/>
    <cellStyle name="20% - Accent5" xfId="9828" builtinId="46" hidden="1"/>
    <cellStyle name="20% - Accent5" xfId="9868" builtinId="46" hidden="1"/>
    <cellStyle name="20% - Accent5" xfId="9915" builtinId="46" hidden="1"/>
    <cellStyle name="20% - Accent5" xfId="9963" builtinId="46" hidden="1"/>
    <cellStyle name="20% - Accent5" xfId="10002" builtinId="46" hidden="1"/>
    <cellStyle name="20% - Accent5" xfId="10049" builtinId="46" hidden="1"/>
    <cellStyle name="20% - Accent5" xfId="10085" builtinId="46" hidden="1"/>
    <cellStyle name="20% - Accent5" xfId="10134" builtinId="46" hidden="1"/>
    <cellStyle name="20% - Accent5" xfId="10173" builtinId="46" hidden="1"/>
    <cellStyle name="20% - Accent5" xfId="10208" builtinId="46" hidden="1"/>
    <cellStyle name="20% - Accent5" xfId="10246" builtinId="46" hidden="1"/>
    <cellStyle name="20% - Accent5" xfId="9878" builtinId="46" hidden="1"/>
    <cellStyle name="20% - Accent5" xfId="10299" builtinId="46" hidden="1"/>
    <cellStyle name="20% - Accent5" xfId="10339" builtinId="46" hidden="1"/>
    <cellStyle name="20% - Accent5" xfId="10385" builtinId="46" hidden="1"/>
    <cellStyle name="20% - Accent5" xfId="10421" builtinId="46" hidden="1"/>
    <cellStyle name="20% - Accent5" xfId="10470" builtinId="46" hidden="1"/>
    <cellStyle name="20% - Accent5" xfId="10511" builtinId="46" hidden="1"/>
    <cellStyle name="20% - Accent5" xfId="10547" builtinId="46" hidden="1"/>
    <cellStyle name="20% - Accent5" xfId="10587" builtinId="46" hidden="1"/>
    <cellStyle name="20% - Accent5" xfId="10568" builtinId="46" hidden="1"/>
    <cellStyle name="20% - Accent5" xfId="10628" builtinId="46" hidden="1"/>
    <cellStyle name="20% - Accent5" xfId="10665" builtinId="46" hidden="1"/>
    <cellStyle name="20% - Accent5" xfId="10708" builtinId="46" hidden="1"/>
    <cellStyle name="20% - Accent5" xfId="10740" builtinId="46" hidden="1"/>
    <cellStyle name="20% - Accent5" xfId="10785" builtinId="46" hidden="1"/>
    <cellStyle name="20% - Accent5" xfId="10821" builtinId="46" hidden="1"/>
    <cellStyle name="20% - Accent5" xfId="10854" builtinId="46" hidden="1"/>
    <cellStyle name="20% - Accent5" xfId="10890" builtinId="46" hidden="1"/>
    <cellStyle name="20% - Accent5" xfId="9501" builtinId="46" hidden="1"/>
    <cellStyle name="20% - Accent5" xfId="10928" builtinId="46" hidden="1"/>
    <cellStyle name="20% - Accent5" xfId="10960" builtinId="46" hidden="1"/>
    <cellStyle name="20% - Accent5" xfId="11007" builtinId="46" hidden="1"/>
    <cellStyle name="20% - Accent5" xfId="11056" builtinId="46" hidden="1"/>
    <cellStyle name="20% - Accent5" xfId="11105" builtinId="46" hidden="1"/>
    <cellStyle name="20% - Accent5" xfId="11148" builtinId="46" hidden="1"/>
    <cellStyle name="20% - Accent5" xfId="11185" builtinId="46" hidden="1"/>
    <cellStyle name="20% - Accent5" xfId="11225" builtinId="46" hidden="1"/>
    <cellStyle name="20% - Accent5" xfId="11263" builtinId="46" hidden="1"/>
    <cellStyle name="20% - Accent5" xfId="11298" builtinId="46" hidden="1"/>
    <cellStyle name="20% - Accent5" xfId="11351" builtinId="46" hidden="1"/>
    <cellStyle name="20% - Accent5" xfId="11402" builtinId="46" hidden="1"/>
    <cellStyle name="20% - Accent5" xfId="11446" builtinId="46" hidden="1"/>
    <cellStyle name="20% - Accent5" xfId="11482" builtinId="46" hidden="1"/>
    <cellStyle name="20% - Accent5" xfId="11522" builtinId="46" hidden="1"/>
    <cellStyle name="20% - Accent5" xfId="11560" builtinId="46" hidden="1"/>
    <cellStyle name="20% - Accent5" xfId="11580" builtinId="46" hidden="1"/>
    <cellStyle name="20% - Accent5" xfId="11633" builtinId="46" hidden="1"/>
    <cellStyle name="20% - Accent5" xfId="11683" builtinId="46" hidden="1"/>
    <cellStyle name="20% - Accent5" xfId="11727" builtinId="46" hidden="1"/>
    <cellStyle name="20% - Accent5" xfId="11764" builtinId="46" hidden="1"/>
    <cellStyle name="20% - Accent5" xfId="11804" builtinId="46" hidden="1"/>
    <cellStyle name="20% - Accent5" xfId="11842" builtinId="46" hidden="1"/>
    <cellStyle name="20% - Accent5" xfId="11867" builtinId="46" hidden="1"/>
    <cellStyle name="20% - Accent5" xfId="11917" builtinId="46" hidden="1"/>
    <cellStyle name="20% - Accent5" xfId="11966" builtinId="46" hidden="1"/>
    <cellStyle name="20% - Accent5" xfId="12008" builtinId="46" hidden="1"/>
    <cellStyle name="20% - Accent5" xfId="12044" builtinId="46" hidden="1"/>
    <cellStyle name="20% - Accent5" xfId="12084" builtinId="46" hidden="1"/>
    <cellStyle name="20% - Accent5" xfId="12122" builtinId="46" hidden="1"/>
    <cellStyle name="20% - Accent5" xfId="12141" builtinId="46" hidden="1"/>
    <cellStyle name="20% - Accent5" xfId="12181" builtinId="46" hidden="1"/>
    <cellStyle name="20% - Accent5" xfId="12226" builtinId="46" hidden="1"/>
    <cellStyle name="20% - Accent5" xfId="12268" builtinId="46" hidden="1"/>
    <cellStyle name="20% - Accent5" xfId="12303" builtinId="46" hidden="1"/>
    <cellStyle name="20% - Accent5" xfId="12343" builtinId="46" hidden="1"/>
    <cellStyle name="20% - Accent5" xfId="12378" builtinId="46" hidden="1"/>
    <cellStyle name="20% - Accent5" xfId="12418" builtinId="46" hidden="1"/>
    <cellStyle name="20% - Accent5" xfId="12459" builtinId="46" hidden="1"/>
    <cellStyle name="20% - Accent5" xfId="12499" builtinId="46" hidden="1"/>
    <cellStyle name="20% - Accent5" xfId="12541" builtinId="46" hidden="1"/>
    <cellStyle name="20% - Accent5" xfId="12580" builtinId="46" hidden="1"/>
    <cellStyle name="20% - Accent5" xfId="12623" builtinId="46" hidden="1"/>
    <cellStyle name="20% - Accent5" xfId="12673" builtinId="46" hidden="1"/>
    <cellStyle name="20% - Accent5" xfId="12712" builtinId="46" hidden="1"/>
    <cellStyle name="20% - Accent5" xfId="12760" builtinId="46" hidden="1"/>
    <cellStyle name="20% - Accent5" xfId="12795" builtinId="46" hidden="1"/>
    <cellStyle name="20% - Accent5" xfId="12844" builtinId="46" hidden="1"/>
    <cellStyle name="20% - Accent5" xfId="12884" builtinId="46" hidden="1"/>
    <cellStyle name="20% - Accent5" xfId="12920" builtinId="46" hidden="1"/>
    <cellStyle name="20% - Accent5" xfId="12960" builtinId="46" hidden="1"/>
    <cellStyle name="20% - Accent5" xfId="13007" builtinId="46" hidden="1"/>
    <cellStyle name="20% - Accent5" xfId="13055" builtinId="46" hidden="1"/>
    <cellStyle name="20% - Accent5" xfId="13094" builtinId="46" hidden="1"/>
    <cellStyle name="20% - Accent5" xfId="13141" builtinId="46" hidden="1"/>
    <cellStyle name="20% - Accent5" xfId="13177" builtinId="46" hidden="1"/>
    <cellStyle name="20% - Accent5" xfId="13226" builtinId="46" hidden="1"/>
    <cellStyle name="20% - Accent5" xfId="13265" builtinId="46" hidden="1"/>
    <cellStyle name="20% - Accent5" xfId="13300" builtinId="46" hidden="1"/>
    <cellStyle name="20% - Accent5" xfId="13338" builtinId="46" hidden="1"/>
    <cellStyle name="20% - Accent5" xfId="12970" builtinId="46" hidden="1"/>
    <cellStyle name="20% - Accent5" xfId="13391" builtinId="46" hidden="1"/>
    <cellStyle name="20% - Accent5" xfId="13431" builtinId="46" hidden="1"/>
    <cellStyle name="20% - Accent5" xfId="13477" builtinId="46" hidden="1"/>
    <cellStyle name="20% - Accent5" xfId="13513" builtinId="46" hidden="1"/>
    <cellStyle name="20% - Accent5" xfId="13562" builtinId="46" hidden="1"/>
    <cellStyle name="20% - Accent5" xfId="13603" builtinId="46" hidden="1"/>
    <cellStyle name="20% - Accent5" xfId="13639" builtinId="46" hidden="1"/>
    <cellStyle name="20% - Accent5" xfId="13679" builtinId="46" hidden="1"/>
    <cellStyle name="20% - Accent5" xfId="13660" builtinId="46" hidden="1"/>
    <cellStyle name="20% - Accent5" xfId="13720" builtinId="46" hidden="1"/>
    <cellStyle name="20% - Accent5" xfId="13757" builtinId="46" hidden="1"/>
    <cellStyle name="20% - Accent5" xfId="13800" builtinId="46" hidden="1"/>
    <cellStyle name="20% - Accent5" xfId="13832" builtinId="46" hidden="1"/>
    <cellStyle name="20% - Accent5" xfId="13877" builtinId="46" hidden="1"/>
    <cellStyle name="20% - Accent5" xfId="13913" builtinId="46" hidden="1"/>
    <cellStyle name="20% - Accent5" xfId="13946" builtinId="46" hidden="1"/>
    <cellStyle name="20% - Accent5" xfId="13982" builtinId="46" hidden="1"/>
    <cellStyle name="20% - Accent5" xfId="12593" builtinId="46" hidden="1"/>
    <cellStyle name="20% - Accent5" xfId="14020" builtinId="46" hidden="1"/>
    <cellStyle name="20% - Accent5" xfId="14052" builtinId="46" hidden="1"/>
    <cellStyle name="20% - Accent5" xfId="14098" builtinId="46" hidden="1"/>
    <cellStyle name="20% - Accent5" xfId="14147" builtinId="46" hidden="1"/>
    <cellStyle name="20% - Accent5" xfId="14196" builtinId="46" hidden="1"/>
    <cellStyle name="20% - Accent5" xfId="14238" builtinId="46" hidden="1"/>
    <cellStyle name="20% - Accent5" xfId="14275" builtinId="46" hidden="1"/>
    <cellStyle name="20% - Accent5" xfId="14314" builtinId="46" hidden="1"/>
    <cellStyle name="20% - Accent5" xfId="14352" builtinId="46" hidden="1"/>
    <cellStyle name="20% - Accent5" xfId="14386" builtinId="46" hidden="1"/>
    <cellStyle name="20% - Accent5" xfId="14438" builtinId="46" hidden="1"/>
    <cellStyle name="20% - Accent5" xfId="14489" builtinId="46" hidden="1"/>
    <cellStyle name="20% - Accent5" xfId="14532" builtinId="46" hidden="1"/>
    <cellStyle name="20% - Accent5" xfId="14568" builtinId="46" hidden="1"/>
    <cellStyle name="20% - Accent5" xfId="14607" builtinId="46" hidden="1"/>
    <cellStyle name="20% - Accent5" xfId="14645" builtinId="46" hidden="1"/>
    <cellStyle name="20% - Accent5" xfId="14664" builtinId="46" hidden="1"/>
    <cellStyle name="20% - Accent5" xfId="14717" builtinId="46" hidden="1"/>
    <cellStyle name="20% - Accent5" xfId="14767" builtinId="46" hidden="1"/>
    <cellStyle name="20% - Accent5" xfId="14810" builtinId="46" hidden="1"/>
    <cellStyle name="20% - Accent5" xfId="14847" builtinId="46" hidden="1"/>
    <cellStyle name="20% - Accent5" xfId="14886" builtinId="46" hidden="1"/>
    <cellStyle name="20% - Accent5" xfId="14924" builtinId="46" hidden="1"/>
    <cellStyle name="20% - Accent5" xfId="14948" builtinId="46" hidden="1"/>
    <cellStyle name="20% - Accent5" xfId="14998" builtinId="46" hidden="1"/>
    <cellStyle name="20% - Accent5" xfId="15047" builtinId="46" hidden="1"/>
    <cellStyle name="20% - Accent5" xfId="15088" builtinId="46" hidden="1"/>
    <cellStyle name="20% - Accent5" xfId="15124" builtinId="46" hidden="1"/>
    <cellStyle name="20% - Accent5" xfId="15163" builtinId="46" hidden="1"/>
    <cellStyle name="20% - Accent5" xfId="15201" builtinId="46" hidden="1"/>
    <cellStyle name="20% - Accent5" xfId="15219" builtinId="46" hidden="1"/>
    <cellStyle name="20% - Accent5" xfId="15259" builtinId="46" hidden="1"/>
    <cellStyle name="20% - Accent5" xfId="15304" builtinId="46" hidden="1"/>
    <cellStyle name="20% - Accent5" xfId="15345" builtinId="46" hidden="1"/>
    <cellStyle name="20% - Accent5" xfId="15380" builtinId="46" hidden="1"/>
    <cellStyle name="20% - Accent5" xfId="15419" builtinId="46" hidden="1"/>
    <cellStyle name="20% - Accent5" xfId="15454" builtinId="46" hidden="1"/>
    <cellStyle name="20% - Accent5" xfId="15494" builtinId="46" hidden="1"/>
    <cellStyle name="20% - Accent5" xfId="15535" builtinId="46" hidden="1"/>
    <cellStyle name="20% - Accent6" xfId="46" builtinId="50" hidden="1"/>
    <cellStyle name="20% - Accent6" xfId="100" builtinId="50" hidden="1"/>
    <cellStyle name="20% - Accent6" xfId="151" builtinId="50" hidden="1"/>
    <cellStyle name="20% - Accent6" xfId="204" builtinId="50" hidden="1"/>
    <cellStyle name="20% - Accent6" xfId="244" builtinId="50" hidden="1"/>
    <cellStyle name="20% - Accent6" xfId="290" builtinId="50" hidden="1"/>
    <cellStyle name="20% - Accent6" xfId="340" builtinId="50" hidden="1"/>
    <cellStyle name="20% - Accent6" xfId="379" builtinId="50" hidden="1"/>
    <cellStyle name="20% - Accent6" xfId="427" builtinId="50" hidden="1"/>
    <cellStyle name="20% - Accent6" xfId="462" builtinId="50" hidden="1"/>
    <cellStyle name="20% - Accent6" xfId="511" builtinId="50" hidden="1"/>
    <cellStyle name="20% - Accent6" xfId="551" builtinId="50" hidden="1"/>
    <cellStyle name="20% - Accent6" xfId="587" builtinId="50" hidden="1"/>
    <cellStyle name="20% - Accent6" xfId="627" builtinId="50" hidden="1"/>
    <cellStyle name="20% - Accent6" xfId="674" builtinId="50" hidden="1"/>
    <cellStyle name="20% - Accent6" xfId="722" builtinId="50" hidden="1"/>
    <cellStyle name="20% - Accent6" xfId="761" builtinId="50" hidden="1"/>
    <cellStyle name="20% - Accent6" xfId="808" builtinId="50" hidden="1"/>
    <cellStyle name="20% - Accent6" xfId="844" builtinId="50" hidden="1"/>
    <cellStyle name="20% - Accent6" xfId="893" builtinId="50" hidden="1"/>
    <cellStyle name="20% - Accent6" xfId="932" builtinId="50" hidden="1"/>
    <cellStyle name="20% - Accent6" xfId="967" builtinId="50" hidden="1"/>
    <cellStyle name="20% - Accent6" xfId="1005" builtinId="50" hidden="1"/>
    <cellStyle name="20% - Accent6" xfId="1009" builtinId="50" hidden="1"/>
    <cellStyle name="20% - Accent6" xfId="1058" builtinId="50" hidden="1"/>
    <cellStyle name="20% - Accent6" xfId="1098" builtinId="50" hidden="1"/>
    <cellStyle name="20% - Accent6" xfId="1144" builtinId="50" hidden="1"/>
    <cellStyle name="20% - Accent6" xfId="1180" builtinId="50" hidden="1"/>
    <cellStyle name="20% - Accent6" xfId="1229" builtinId="50" hidden="1"/>
    <cellStyle name="20% - Accent6" xfId="1270" builtinId="50" hidden="1"/>
    <cellStyle name="20% - Accent6" xfId="1306" builtinId="50" hidden="1"/>
    <cellStyle name="20% - Accent6" xfId="1346" builtinId="50" hidden="1"/>
    <cellStyle name="20% - Accent6" xfId="1245" builtinId="50" hidden="1"/>
    <cellStyle name="20% - Accent6" xfId="1387" builtinId="50" hidden="1"/>
    <cellStyle name="20% - Accent6" xfId="1424" builtinId="50" hidden="1"/>
    <cellStyle name="20% - Accent6" xfId="1467" builtinId="50" hidden="1"/>
    <cellStyle name="20% - Accent6" xfId="1499" builtinId="50" hidden="1"/>
    <cellStyle name="20% - Accent6" xfId="1544" builtinId="50" hidden="1"/>
    <cellStyle name="20% - Accent6" xfId="1580" builtinId="50" hidden="1"/>
    <cellStyle name="20% - Accent6" xfId="1613" builtinId="50" hidden="1"/>
    <cellStyle name="20% - Accent6" xfId="1649" builtinId="50" hidden="1"/>
    <cellStyle name="20% - Accent6" xfId="300" builtinId="50" hidden="1"/>
    <cellStyle name="20% - Accent6" xfId="1687" builtinId="50" hidden="1"/>
    <cellStyle name="20% - Accent6" xfId="1719" builtinId="50" hidden="1"/>
    <cellStyle name="20% - Accent6" xfId="1766" builtinId="50" hidden="1"/>
    <cellStyle name="20% - Accent6" xfId="1815" builtinId="50" hidden="1"/>
    <cellStyle name="20% - Accent6" xfId="1864" builtinId="50" hidden="1"/>
    <cellStyle name="20% - Accent6" xfId="1907" builtinId="50" hidden="1"/>
    <cellStyle name="20% - Accent6" xfId="1944" builtinId="50" hidden="1"/>
    <cellStyle name="20% - Accent6" xfId="1984" builtinId="50" hidden="1"/>
    <cellStyle name="20% - Accent6" xfId="2022" builtinId="50" hidden="1"/>
    <cellStyle name="20% - Accent6" xfId="2057" builtinId="50" hidden="1"/>
    <cellStyle name="20% - Accent6" xfId="2110" builtinId="50" hidden="1"/>
    <cellStyle name="20% - Accent6" xfId="2161" builtinId="50" hidden="1"/>
    <cellStyle name="20% - Accent6" xfId="2205" builtinId="50" hidden="1"/>
    <cellStyle name="20% - Accent6" xfId="2241" builtinId="50" hidden="1"/>
    <cellStyle name="20% - Accent6" xfId="2281" builtinId="50" hidden="1"/>
    <cellStyle name="20% - Accent6" xfId="2319" builtinId="50" hidden="1"/>
    <cellStyle name="20% - Accent6" xfId="2339" builtinId="50" hidden="1"/>
    <cellStyle name="20% - Accent6" xfId="2392" builtinId="50" hidden="1"/>
    <cellStyle name="20% - Accent6" xfId="2442" builtinId="50" hidden="1"/>
    <cellStyle name="20% - Accent6" xfId="2486" builtinId="50" hidden="1"/>
    <cellStyle name="20% - Accent6" xfId="2523" builtinId="50" hidden="1"/>
    <cellStyle name="20% - Accent6" xfId="2563" builtinId="50" hidden="1"/>
    <cellStyle name="20% - Accent6" xfId="2601" builtinId="50" hidden="1"/>
    <cellStyle name="20% - Accent6" xfId="2626" builtinId="50" hidden="1"/>
    <cellStyle name="20% - Accent6" xfId="2676" builtinId="50" hidden="1"/>
    <cellStyle name="20% - Accent6" xfId="2725" builtinId="50" hidden="1"/>
    <cellStyle name="20% - Accent6" xfId="2767" builtinId="50" hidden="1"/>
    <cellStyle name="20% - Accent6" xfId="2803" builtinId="50" hidden="1"/>
    <cellStyle name="20% - Accent6" xfId="2843" builtinId="50" hidden="1"/>
    <cellStyle name="20% - Accent6" xfId="2881" builtinId="50" hidden="1"/>
    <cellStyle name="20% - Accent6" xfId="2900" builtinId="50" hidden="1"/>
    <cellStyle name="20% - Accent6" xfId="2940" builtinId="50" hidden="1"/>
    <cellStyle name="20% - Accent6" xfId="2985" builtinId="50" hidden="1"/>
    <cellStyle name="20% - Accent6" xfId="3027" builtinId="50" hidden="1"/>
    <cellStyle name="20% - Accent6" xfId="3062" builtinId="50" hidden="1"/>
    <cellStyle name="20% - Accent6" xfId="3102" builtinId="50" hidden="1"/>
    <cellStyle name="20% - Accent6" xfId="3137" builtinId="50" hidden="1"/>
    <cellStyle name="20% - Accent6" xfId="3177" builtinId="50" hidden="1"/>
    <cellStyle name="20% - Accent6" xfId="3218" builtinId="50" hidden="1"/>
    <cellStyle name="20% - Accent6" xfId="3252" builtinId="50" hidden="1"/>
    <cellStyle name="20% - Accent6" xfId="3301" builtinId="50" hidden="1"/>
    <cellStyle name="20% - Accent6" xfId="3341" builtinId="50" hidden="1"/>
    <cellStyle name="20% - Accent6" xfId="3387" builtinId="50" hidden="1"/>
    <cellStyle name="20% - Accent6" xfId="3437" builtinId="50" hidden="1"/>
    <cellStyle name="20% - Accent6" xfId="3476" builtinId="50" hidden="1"/>
    <cellStyle name="20% - Accent6" xfId="3524" builtinId="50" hidden="1"/>
    <cellStyle name="20% - Accent6" xfId="3559" builtinId="50" hidden="1"/>
    <cellStyle name="20% - Accent6" xfId="3608" builtinId="50" hidden="1"/>
    <cellStyle name="20% - Accent6" xfId="3648" builtinId="50" hidden="1"/>
    <cellStyle name="20% - Accent6" xfId="3684" builtinId="50" hidden="1"/>
    <cellStyle name="20% - Accent6" xfId="3724" builtinId="50" hidden="1"/>
    <cellStyle name="20% - Accent6" xfId="3771" builtinId="50" hidden="1"/>
    <cellStyle name="20% - Accent6" xfId="3819" builtinId="50" hidden="1"/>
    <cellStyle name="20% - Accent6" xfId="3858" builtinId="50" hidden="1"/>
    <cellStyle name="20% - Accent6" xfId="3905" builtinId="50" hidden="1"/>
    <cellStyle name="20% - Accent6" xfId="3941" builtinId="50" hidden="1"/>
    <cellStyle name="20% - Accent6" xfId="3990" builtinId="50" hidden="1"/>
    <cellStyle name="20% - Accent6" xfId="4029" builtinId="50" hidden="1"/>
    <cellStyle name="20% - Accent6" xfId="4064" builtinId="50" hidden="1"/>
    <cellStyle name="20% - Accent6" xfId="4102" builtinId="50" hidden="1"/>
    <cellStyle name="20% - Accent6" xfId="4106" builtinId="50" hidden="1"/>
    <cellStyle name="20% - Accent6" xfId="4155" builtinId="50" hidden="1"/>
    <cellStyle name="20% - Accent6" xfId="4195" builtinId="50" hidden="1"/>
    <cellStyle name="20% - Accent6" xfId="4241" builtinId="50" hidden="1"/>
    <cellStyle name="20% - Accent6" xfId="4277" builtinId="50" hidden="1"/>
    <cellStyle name="20% - Accent6" xfId="4326" builtinId="50" hidden="1"/>
    <cellStyle name="20% - Accent6" xfId="4367" builtinId="50" hidden="1"/>
    <cellStyle name="20% - Accent6" xfId="4403" builtinId="50" hidden="1"/>
    <cellStyle name="20% - Accent6" xfId="4443" builtinId="50" hidden="1"/>
    <cellStyle name="20% - Accent6" xfId="4342" builtinId="50" hidden="1"/>
    <cellStyle name="20% - Accent6" xfId="4484" builtinId="50" hidden="1"/>
    <cellStyle name="20% - Accent6" xfId="4521" builtinId="50" hidden="1"/>
    <cellStyle name="20% - Accent6" xfId="4564" builtinId="50" hidden="1"/>
    <cellStyle name="20% - Accent6" xfId="4596" builtinId="50" hidden="1"/>
    <cellStyle name="20% - Accent6" xfId="4641" builtinId="50" hidden="1"/>
    <cellStyle name="20% - Accent6" xfId="4677" builtinId="50" hidden="1"/>
    <cellStyle name="20% - Accent6" xfId="4710" builtinId="50" hidden="1"/>
    <cellStyle name="20% - Accent6" xfId="4746" builtinId="50" hidden="1"/>
    <cellStyle name="20% - Accent6" xfId="3397" builtinId="50" hidden="1"/>
    <cellStyle name="20% - Accent6" xfId="4784" builtinId="50" hidden="1"/>
    <cellStyle name="20% - Accent6" xfId="4816" builtinId="50" hidden="1"/>
    <cellStyle name="20% - Accent6" xfId="4863" builtinId="50" hidden="1"/>
    <cellStyle name="20% - Accent6" xfId="4912" builtinId="50" hidden="1"/>
    <cellStyle name="20% - Accent6" xfId="4961" builtinId="50" hidden="1"/>
    <cellStyle name="20% - Accent6" xfId="5004" builtinId="50" hidden="1"/>
    <cellStyle name="20% - Accent6" xfId="5041" builtinId="50" hidden="1"/>
    <cellStyle name="20% - Accent6" xfId="5081" builtinId="50" hidden="1"/>
    <cellStyle name="20% - Accent6" xfId="5119" builtinId="50" hidden="1"/>
    <cellStyle name="20% - Accent6" xfId="5154" builtinId="50" hidden="1"/>
    <cellStyle name="20% - Accent6" xfId="5207" builtinId="50" hidden="1"/>
    <cellStyle name="20% - Accent6" xfId="5258" builtinId="50" hidden="1"/>
    <cellStyle name="20% - Accent6" xfId="5302" builtinId="50" hidden="1"/>
    <cellStyle name="20% - Accent6" xfId="5338" builtinId="50" hidden="1"/>
    <cellStyle name="20% - Accent6" xfId="5378" builtinId="50" hidden="1"/>
    <cellStyle name="20% - Accent6" xfId="5416" builtinId="50" hidden="1"/>
    <cellStyle name="20% - Accent6" xfId="5436" builtinId="50" hidden="1"/>
    <cellStyle name="20% - Accent6" xfId="5489" builtinId="50" hidden="1"/>
    <cellStyle name="20% - Accent6" xfId="5539" builtinId="50" hidden="1"/>
    <cellStyle name="20% - Accent6" xfId="5583" builtinId="50" hidden="1"/>
    <cellStyle name="20% - Accent6" xfId="5620" builtinId="50" hidden="1"/>
    <cellStyle name="20% - Accent6" xfId="5660" builtinId="50" hidden="1"/>
    <cellStyle name="20% - Accent6" xfId="5698" builtinId="50" hidden="1"/>
    <cellStyle name="20% - Accent6" xfId="5723" builtinId="50" hidden="1"/>
    <cellStyle name="20% - Accent6" xfId="5773" builtinId="50" hidden="1"/>
    <cellStyle name="20% - Accent6" xfId="5822" builtinId="50" hidden="1"/>
    <cellStyle name="20% - Accent6" xfId="5864" builtinId="50" hidden="1"/>
    <cellStyle name="20% - Accent6" xfId="5900" builtinId="50" hidden="1"/>
    <cellStyle name="20% - Accent6" xfId="5940" builtinId="50" hidden="1"/>
    <cellStyle name="20% - Accent6" xfId="5978" builtinId="50" hidden="1"/>
    <cellStyle name="20% - Accent6" xfId="5997" builtinId="50" hidden="1"/>
    <cellStyle name="20% - Accent6" xfId="6037" builtinId="50" hidden="1"/>
    <cellStyle name="20% - Accent6" xfId="6082" builtinId="50" hidden="1"/>
    <cellStyle name="20% - Accent6" xfId="6124" builtinId="50" hidden="1"/>
    <cellStyle name="20% - Accent6" xfId="6159" builtinId="50" hidden="1"/>
    <cellStyle name="20% - Accent6" xfId="6199" builtinId="50" hidden="1"/>
    <cellStyle name="20% - Accent6" xfId="6234" builtinId="50" hidden="1"/>
    <cellStyle name="20% - Accent6" xfId="6274" builtinId="50" hidden="1"/>
    <cellStyle name="20% - Accent6" xfId="6315" builtinId="50" hidden="1"/>
    <cellStyle name="20% - Accent6" xfId="6338" builtinId="50" hidden="1"/>
    <cellStyle name="20% - Accent6" xfId="6384" builtinId="50" hidden="1"/>
    <cellStyle name="20% - Accent6" xfId="6424" builtinId="50" hidden="1"/>
    <cellStyle name="20% - Accent6" xfId="6468" builtinId="50" hidden="1"/>
    <cellStyle name="20% - Accent6" xfId="6518" builtinId="50" hidden="1"/>
    <cellStyle name="20% - Accent6" xfId="6557" builtinId="50" hidden="1"/>
    <cellStyle name="20% - Accent6" xfId="6605" builtinId="50" hidden="1"/>
    <cellStyle name="20% - Accent6" xfId="6640" builtinId="50" hidden="1"/>
    <cellStyle name="20% - Accent6" xfId="6689" builtinId="50" hidden="1"/>
    <cellStyle name="20% - Accent6" xfId="6729" builtinId="50" hidden="1"/>
    <cellStyle name="20% - Accent6" xfId="6765" builtinId="50" hidden="1"/>
    <cellStyle name="20% - Accent6" xfId="6805" builtinId="50" hidden="1"/>
    <cellStyle name="20% - Accent6" xfId="6852" builtinId="50" hidden="1"/>
    <cellStyle name="20% - Accent6" xfId="6900" builtinId="50" hidden="1"/>
    <cellStyle name="20% - Accent6" xfId="6939" builtinId="50" hidden="1"/>
    <cellStyle name="20% - Accent6" xfId="6986" builtinId="50" hidden="1"/>
    <cellStyle name="20% - Accent6" xfId="7022" builtinId="50" hidden="1"/>
    <cellStyle name="20% - Accent6" xfId="7071" builtinId="50" hidden="1"/>
    <cellStyle name="20% - Accent6" xfId="7110" builtinId="50" hidden="1"/>
    <cellStyle name="20% - Accent6" xfId="7145" builtinId="50" hidden="1"/>
    <cellStyle name="20% - Accent6" xfId="7183" builtinId="50" hidden="1"/>
    <cellStyle name="20% - Accent6" xfId="7187" builtinId="50" hidden="1"/>
    <cellStyle name="20% - Accent6" xfId="7236" builtinId="50" hidden="1"/>
    <cellStyle name="20% - Accent6" xfId="7276" builtinId="50" hidden="1"/>
    <cellStyle name="20% - Accent6" xfId="7322" builtinId="50" hidden="1"/>
    <cellStyle name="20% - Accent6" xfId="7358" builtinId="50" hidden="1"/>
    <cellStyle name="20% - Accent6" xfId="7407" builtinId="50" hidden="1"/>
    <cellStyle name="20% - Accent6" xfId="7448" builtinId="50" hidden="1"/>
    <cellStyle name="20% - Accent6" xfId="7484" builtinId="50" hidden="1"/>
    <cellStyle name="20% - Accent6" xfId="7524" builtinId="50" hidden="1"/>
    <cellStyle name="20% - Accent6" xfId="7423" builtinId="50" hidden="1"/>
    <cellStyle name="20% - Accent6" xfId="7565" builtinId="50" hidden="1"/>
    <cellStyle name="20% - Accent6" xfId="7602" builtinId="50" hidden="1"/>
    <cellStyle name="20% - Accent6" xfId="7645" builtinId="50" hidden="1"/>
    <cellStyle name="20% - Accent6" xfId="7677" builtinId="50" hidden="1"/>
    <cellStyle name="20% - Accent6" xfId="7722" builtinId="50" hidden="1"/>
    <cellStyle name="20% - Accent6" xfId="7758" builtinId="50" hidden="1"/>
    <cellStyle name="20% - Accent6" xfId="7791" builtinId="50" hidden="1"/>
    <cellStyle name="20% - Accent6" xfId="7827" builtinId="50" hidden="1"/>
    <cellStyle name="20% - Accent6" xfId="6478" builtinId="50" hidden="1"/>
    <cellStyle name="20% - Accent6" xfId="7865" builtinId="50" hidden="1"/>
    <cellStyle name="20% - Accent6" xfId="7897" builtinId="50" hidden="1"/>
    <cellStyle name="20% - Accent6" xfId="7944" builtinId="50" hidden="1"/>
    <cellStyle name="20% - Accent6" xfId="7993" builtinId="50" hidden="1"/>
    <cellStyle name="20% - Accent6" xfId="8042" builtinId="50" hidden="1"/>
    <cellStyle name="20% - Accent6" xfId="8085" builtinId="50" hidden="1"/>
    <cellStyle name="20% - Accent6" xfId="8122" builtinId="50" hidden="1"/>
    <cellStyle name="20% - Accent6" xfId="8162" builtinId="50" hidden="1"/>
    <cellStyle name="20% - Accent6" xfId="8200" builtinId="50" hidden="1"/>
    <cellStyle name="20% - Accent6" xfId="8235" builtinId="50" hidden="1"/>
    <cellStyle name="20% - Accent6" xfId="8287" builtinId="50" hidden="1"/>
    <cellStyle name="20% - Accent6" xfId="8338" builtinId="50" hidden="1"/>
    <cellStyle name="20% - Accent6" xfId="8382" builtinId="50" hidden="1"/>
    <cellStyle name="20% - Accent6" xfId="8418" builtinId="50" hidden="1"/>
    <cellStyle name="20% - Accent6" xfId="8458" builtinId="50" hidden="1"/>
    <cellStyle name="20% - Accent6" xfId="8496" builtinId="50" hidden="1"/>
    <cellStyle name="20% - Accent6" xfId="8516" builtinId="50" hidden="1"/>
    <cellStyle name="20% - Accent6" xfId="8569" builtinId="50" hidden="1"/>
    <cellStyle name="20% - Accent6" xfId="8619" builtinId="50" hidden="1"/>
    <cellStyle name="20% - Accent6" xfId="8663" builtinId="50" hidden="1"/>
    <cellStyle name="20% - Accent6" xfId="8700" builtinId="50" hidden="1"/>
    <cellStyle name="20% - Accent6" xfId="8740" builtinId="50" hidden="1"/>
    <cellStyle name="20% - Accent6" xfId="8778" builtinId="50" hidden="1"/>
    <cellStyle name="20% - Accent6" xfId="8803" builtinId="50" hidden="1"/>
    <cellStyle name="20% - Accent6" xfId="8853" builtinId="50" hidden="1"/>
    <cellStyle name="20% - Accent6" xfId="8902" builtinId="50" hidden="1"/>
    <cellStyle name="20% - Accent6" xfId="8944" builtinId="50" hidden="1"/>
    <cellStyle name="20% - Accent6" xfId="8980" builtinId="50" hidden="1"/>
    <cellStyle name="20% - Accent6" xfId="9020" builtinId="50" hidden="1"/>
    <cellStyle name="20% - Accent6" xfId="9058" builtinId="50" hidden="1"/>
    <cellStyle name="20% - Accent6" xfId="9076" builtinId="50" hidden="1"/>
    <cellStyle name="20% - Accent6" xfId="9116" builtinId="50" hidden="1"/>
    <cellStyle name="20% - Accent6" xfId="9161" builtinId="50" hidden="1"/>
    <cellStyle name="20% - Accent6" xfId="9202" builtinId="50" hidden="1"/>
    <cellStyle name="20% - Accent6" xfId="9237" builtinId="50" hidden="1"/>
    <cellStyle name="20% - Accent6" xfId="9276" builtinId="50" hidden="1"/>
    <cellStyle name="20% - Accent6" xfId="9311" builtinId="50" hidden="1"/>
    <cellStyle name="20% - Accent6" xfId="9351" builtinId="50" hidden="1"/>
    <cellStyle name="20% - Accent6" xfId="9392" builtinId="50" hidden="1"/>
    <cellStyle name="20% - Accent6" xfId="9411" builtinId="50" hidden="1"/>
    <cellStyle name="20% - Accent6" xfId="9452" builtinId="50" hidden="1"/>
    <cellStyle name="20% - Accent6" xfId="9491" builtinId="50" hidden="1"/>
    <cellStyle name="20% - Accent6" xfId="9535" builtinId="50" hidden="1"/>
    <cellStyle name="20% - Accent6" xfId="9585" builtinId="50" hidden="1"/>
    <cellStyle name="20% - Accent6" xfId="9624" builtinId="50" hidden="1"/>
    <cellStyle name="20% - Accent6" xfId="9672" builtinId="50" hidden="1"/>
    <cellStyle name="20% - Accent6" xfId="9707" builtinId="50" hidden="1"/>
    <cellStyle name="20% - Accent6" xfId="9756" builtinId="50" hidden="1"/>
    <cellStyle name="20% - Accent6" xfId="9796" builtinId="50" hidden="1"/>
    <cellStyle name="20% - Accent6" xfId="9832" builtinId="50" hidden="1"/>
    <cellStyle name="20% - Accent6" xfId="9872" builtinId="50" hidden="1"/>
    <cellStyle name="20% - Accent6" xfId="9919" builtinId="50" hidden="1"/>
    <cellStyle name="20% - Accent6" xfId="9967" builtinId="50" hidden="1"/>
    <cellStyle name="20% - Accent6" xfId="10006" builtinId="50" hidden="1"/>
    <cellStyle name="20% - Accent6" xfId="10053" builtinId="50" hidden="1"/>
    <cellStyle name="20% - Accent6" xfId="10089" builtinId="50" hidden="1"/>
    <cellStyle name="20% - Accent6" xfId="10138" builtinId="50" hidden="1"/>
    <cellStyle name="20% - Accent6" xfId="10177" builtinId="50" hidden="1"/>
    <cellStyle name="20% - Accent6" xfId="10212" builtinId="50" hidden="1"/>
    <cellStyle name="20% - Accent6" xfId="10250" builtinId="50" hidden="1"/>
    <cellStyle name="20% - Accent6" xfId="10254" builtinId="50" hidden="1"/>
    <cellStyle name="20% - Accent6" xfId="10303" builtinId="50" hidden="1"/>
    <cellStyle name="20% - Accent6" xfId="10343" builtinId="50" hidden="1"/>
    <cellStyle name="20% - Accent6" xfId="10389" builtinId="50" hidden="1"/>
    <cellStyle name="20% - Accent6" xfId="10425" builtinId="50" hidden="1"/>
    <cellStyle name="20% - Accent6" xfId="10474" builtinId="50" hidden="1"/>
    <cellStyle name="20% - Accent6" xfId="10515" builtinId="50" hidden="1"/>
    <cellStyle name="20% - Accent6" xfId="10551" builtinId="50" hidden="1"/>
    <cellStyle name="20% - Accent6" xfId="10591" builtinId="50" hidden="1"/>
    <cellStyle name="20% - Accent6" xfId="10490" builtinId="50" hidden="1"/>
    <cellStyle name="20% - Accent6" xfId="10632" builtinId="50" hidden="1"/>
    <cellStyle name="20% - Accent6" xfId="10669" builtinId="50" hidden="1"/>
    <cellStyle name="20% - Accent6" xfId="10712" builtinId="50" hidden="1"/>
    <cellStyle name="20% - Accent6" xfId="10744" builtinId="50" hidden="1"/>
    <cellStyle name="20% - Accent6" xfId="10789" builtinId="50" hidden="1"/>
    <cellStyle name="20% - Accent6" xfId="10825" builtinId="50" hidden="1"/>
    <cellStyle name="20% - Accent6" xfId="10858" builtinId="50" hidden="1"/>
    <cellStyle name="20% - Accent6" xfId="10894" builtinId="50" hidden="1"/>
    <cellStyle name="20% - Accent6" xfId="9545" builtinId="50" hidden="1"/>
    <cellStyle name="20% - Accent6" xfId="10932" builtinId="50" hidden="1"/>
    <cellStyle name="20% - Accent6" xfId="10964" builtinId="50" hidden="1"/>
    <cellStyle name="20% - Accent6" xfId="11011" builtinId="50" hidden="1"/>
    <cellStyle name="20% - Accent6" xfId="11060" builtinId="50" hidden="1"/>
    <cellStyle name="20% - Accent6" xfId="11109" builtinId="50" hidden="1"/>
    <cellStyle name="20% - Accent6" xfId="11152" builtinId="50" hidden="1"/>
    <cellStyle name="20% - Accent6" xfId="11189" builtinId="50" hidden="1"/>
    <cellStyle name="20% - Accent6" xfId="11229" builtinId="50" hidden="1"/>
    <cellStyle name="20% - Accent6" xfId="11267" builtinId="50" hidden="1"/>
    <cellStyle name="20% - Accent6" xfId="11302" builtinId="50" hidden="1"/>
    <cellStyle name="20% - Accent6" xfId="11355" builtinId="50" hidden="1"/>
    <cellStyle name="20% - Accent6" xfId="11406" builtinId="50" hidden="1"/>
    <cellStyle name="20% - Accent6" xfId="11450" builtinId="50" hidden="1"/>
    <cellStyle name="20% - Accent6" xfId="11486" builtinId="50" hidden="1"/>
    <cellStyle name="20% - Accent6" xfId="11526" builtinId="50" hidden="1"/>
    <cellStyle name="20% - Accent6" xfId="11564" builtinId="50" hidden="1"/>
    <cellStyle name="20% - Accent6" xfId="11584" builtinId="50" hidden="1"/>
    <cellStyle name="20% - Accent6" xfId="11637" builtinId="50" hidden="1"/>
    <cellStyle name="20% - Accent6" xfId="11687" builtinId="50" hidden="1"/>
    <cellStyle name="20% - Accent6" xfId="11731" builtinId="50" hidden="1"/>
    <cellStyle name="20% - Accent6" xfId="11768" builtinId="50" hidden="1"/>
    <cellStyle name="20% - Accent6" xfId="11808" builtinId="50" hidden="1"/>
    <cellStyle name="20% - Accent6" xfId="11846" builtinId="50" hidden="1"/>
    <cellStyle name="20% - Accent6" xfId="11871" builtinId="50" hidden="1"/>
    <cellStyle name="20% - Accent6" xfId="11921" builtinId="50" hidden="1"/>
    <cellStyle name="20% - Accent6" xfId="11970" builtinId="50" hidden="1"/>
    <cellStyle name="20% - Accent6" xfId="12012" builtinId="50" hidden="1"/>
    <cellStyle name="20% - Accent6" xfId="12048" builtinId="50" hidden="1"/>
    <cellStyle name="20% - Accent6" xfId="12088" builtinId="50" hidden="1"/>
    <cellStyle name="20% - Accent6" xfId="12126" builtinId="50" hidden="1"/>
    <cellStyle name="20% - Accent6" xfId="12145" builtinId="50" hidden="1"/>
    <cellStyle name="20% - Accent6" xfId="12185" builtinId="50" hidden="1"/>
    <cellStyle name="20% - Accent6" xfId="12230" builtinId="50" hidden="1"/>
    <cellStyle name="20% - Accent6" xfId="12272" builtinId="50" hidden="1"/>
    <cellStyle name="20% - Accent6" xfId="12307" builtinId="50" hidden="1"/>
    <cellStyle name="20% - Accent6" xfId="12347" builtinId="50" hidden="1"/>
    <cellStyle name="20% - Accent6" xfId="12382" builtinId="50" hidden="1"/>
    <cellStyle name="20% - Accent6" xfId="12422" builtinId="50" hidden="1"/>
    <cellStyle name="20% - Accent6" xfId="12463" builtinId="50" hidden="1"/>
    <cellStyle name="20% - Accent6" xfId="12503" builtinId="50" hidden="1"/>
    <cellStyle name="20% - Accent6" xfId="12545" builtinId="50" hidden="1"/>
    <cellStyle name="20% - Accent6" xfId="12584" builtinId="50" hidden="1"/>
    <cellStyle name="20% - Accent6" xfId="12627" builtinId="50" hidden="1"/>
    <cellStyle name="20% - Accent6" xfId="12677" builtinId="50" hidden="1"/>
    <cellStyle name="20% - Accent6" xfId="12716" builtinId="50" hidden="1"/>
    <cellStyle name="20% - Accent6" xfId="12764" builtinId="50" hidden="1"/>
    <cellStyle name="20% - Accent6" xfId="12799" builtinId="50" hidden="1"/>
    <cellStyle name="20% - Accent6" xfId="12848" builtinId="50" hidden="1"/>
    <cellStyle name="20% - Accent6" xfId="12888" builtinId="50" hidden="1"/>
    <cellStyle name="20% - Accent6" xfId="12924" builtinId="50" hidden="1"/>
    <cellStyle name="20% - Accent6" xfId="12964" builtinId="50" hidden="1"/>
    <cellStyle name="20% - Accent6" xfId="13011" builtinId="50" hidden="1"/>
    <cellStyle name="20% - Accent6" xfId="13059" builtinId="50" hidden="1"/>
    <cellStyle name="20% - Accent6" xfId="13098" builtinId="50" hidden="1"/>
    <cellStyle name="20% - Accent6" xfId="13145" builtinId="50" hidden="1"/>
    <cellStyle name="20% - Accent6" xfId="13181" builtinId="50" hidden="1"/>
    <cellStyle name="20% - Accent6" xfId="13230" builtinId="50" hidden="1"/>
    <cellStyle name="20% - Accent6" xfId="13269" builtinId="50" hidden="1"/>
    <cellStyle name="20% - Accent6" xfId="13304" builtinId="50" hidden="1"/>
    <cellStyle name="20% - Accent6" xfId="13342" builtinId="50" hidden="1"/>
    <cellStyle name="20% - Accent6" xfId="13346" builtinId="50" hidden="1"/>
    <cellStyle name="20% - Accent6" xfId="13395" builtinId="50" hidden="1"/>
    <cellStyle name="20% - Accent6" xfId="13435" builtinId="50" hidden="1"/>
    <cellStyle name="20% - Accent6" xfId="13481" builtinId="50" hidden="1"/>
    <cellStyle name="20% - Accent6" xfId="13517" builtinId="50" hidden="1"/>
    <cellStyle name="20% - Accent6" xfId="13566" builtinId="50" hidden="1"/>
    <cellStyle name="20% - Accent6" xfId="13607" builtinId="50" hidden="1"/>
    <cellStyle name="20% - Accent6" xfId="13643" builtinId="50" hidden="1"/>
    <cellStyle name="20% - Accent6" xfId="13683" builtinId="50" hidden="1"/>
    <cellStyle name="20% - Accent6" xfId="13582" builtinId="50" hidden="1"/>
    <cellStyle name="20% - Accent6" xfId="13724" builtinId="50" hidden="1"/>
    <cellStyle name="20% - Accent6" xfId="13761" builtinId="50" hidden="1"/>
    <cellStyle name="20% - Accent6" xfId="13804" builtinId="50" hidden="1"/>
    <cellStyle name="20% - Accent6" xfId="13836" builtinId="50" hidden="1"/>
    <cellStyle name="20% - Accent6" xfId="13881" builtinId="50" hidden="1"/>
    <cellStyle name="20% - Accent6" xfId="13917" builtinId="50" hidden="1"/>
    <cellStyle name="20% - Accent6" xfId="13950" builtinId="50" hidden="1"/>
    <cellStyle name="20% - Accent6" xfId="13986" builtinId="50" hidden="1"/>
    <cellStyle name="20% - Accent6" xfId="12637" builtinId="50" hidden="1"/>
    <cellStyle name="20% - Accent6" xfId="14024" builtinId="50" hidden="1"/>
    <cellStyle name="20% - Accent6" xfId="14056" builtinId="50" hidden="1"/>
    <cellStyle name="20% - Accent6" xfId="14102" builtinId="50" hidden="1"/>
    <cellStyle name="20% - Accent6" xfId="14151" builtinId="50" hidden="1"/>
    <cellStyle name="20% - Accent6" xfId="14200" builtinId="50" hidden="1"/>
    <cellStyle name="20% - Accent6" xfId="14242" builtinId="50" hidden="1"/>
    <cellStyle name="20% - Accent6" xfId="14279" builtinId="50" hidden="1"/>
    <cellStyle name="20% - Accent6" xfId="14318" builtinId="50" hidden="1"/>
    <cellStyle name="20% - Accent6" xfId="14356" builtinId="50" hidden="1"/>
    <cellStyle name="20% - Accent6" xfId="14390" builtinId="50" hidden="1"/>
    <cellStyle name="20% - Accent6" xfId="14442" builtinId="50" hidden="1"/>
    <cellStyle name="20% - Accent6" xfId="14493" builtinId="50" hidden="1"/>
    <cellStyle name="20% - Accent6" xfId="14536" builtinId="50" hidden="1"/>
    <cellStyle name="20% - Accent6" xfId="14572" builtinId="50" hidden="1"/>
    <cellStyle name="20% - Accent6" xfId="14611" builtinId="50" hidden="1"/>
    <cellStyle name="20% - Accent6" xfId="14649" builtinId="50" hidden="1"/>
    <cellStyle name="20% - Accent6" xfId="14668" builtinId="50" hidden="1"/>
    <cellStyle name="20% - Accent6" xfId="14721" builtinId="50" hidden="1"/>
    <cellStyle name="20% - Accent6" xfId="14771" builtinId="50" hidden="1"/>
    <cellStyle name="20% - Accent6" xfId="14814" builtinId="50" hidden="1"/>
    <cellStyle name="20% - Accent6" xfId="14851" builtinId="50" hidden="1"/>
    <cellStyle name="20% - Accent6" xfId="14890" builtinId="50" hidden="1"/>
    <cellStyle name="20% - Accent6" xfId="14928" builtinId="50" hidden="1"/>
    <cellStyle name="20% - Accent6" xfId="14952" builtinId="50" hidden="1"/>
    <cellStyle name="20% - Accent6" xfId="15002" builtinId="50" hidden="1"/>
    <cellStyle name="20% - Accent6" xfId="15051" builtinId="50" hidden="1"/>
    <cellStyle name="20% - Accent6" xfId="15092" builtinId="50" hidden="1"/>
    <cellStyle name="20% - Accent6" xfId="15128" builtinId="50" hidden="1"/>
    <cellStyle name="20% - Accent6" xfId="15167" builtinId="50" hidden="1"/>
    <cellStyle name="20% - Accent6" xfId="15205" builtinId="50" hidden="1"/>
    <cellStyle name="20% - Accent6" xfId="15223" builtinId="50" hidden="1"/>
    <cellStyle name="20% - Accent6" xfId="15263" builtinId="50" hidden="1"/>
    <cellStyle name="20% - Accent6" xfId="15308" builtinId="50" hidden="1"/>
    <cellStyle name="20% - Accent6" xfId="15349" builtinId="50" hidden="1"/>
    <cellStyle name="20% - Accent6" xfId="15384" builtinId="50" hidden="1"/>
    <cellStyle name="20% - Accent6" xfId="15423" builtinId="50" hidden="1"/>
    <cellStyle name="20% - Accent6" xfId="15458" builtinId="50" hidden="1"/>
    <cellStyle name="20% - Accent6" xfId="15498" builtinId="50" hidden="1"/>
    <cellStyle name="20% - Accent6" xfId="15539" builtinId="50" hidden="1"/>
    <cellStyle name="40% - Accent1" xfId="27" builtinId="31" hidden="1"/>
    <cellStyle name="40% - Accent1" xfId="81" builtinId="31" hidden="1"/>
    <cellStyle name="40% - Accent1" xfId="132" builtinId="31" hidden="1"/>
    <cellStyle name="40% - Accent1" xfId="185" builtinId="31" hidden="1"/>
    <cellStyle name="40% - Accent1" xfId="225" builtinId="31" hidden="1"/>
    <cellStyle name="40% - Accent1" xfId="271" builtinId="31" hidden="1"/>
    <cellStyle name="40% - Accent1" xfId="321" builtinId="31" hidden="1"/>
    <cellStyle name="40% - Accent1" xfId="360" builtinId="31" hidden="1"/>
    <cellStyle name="40% - Accent1" xfId="408" builtinId="31" hidden="1"/>
    <cellStyle name="40% - Accent1" xfId="443" builtinId="31" hidden="1"/>
    <cellStyle name="40% - Accent1" xfId="492" builtinId="31" hidden="1"/>
    <cellStyle name="40% - Accent1" xfId="532" builtinId="31" hidden="1"/>
    <cellStyle name="40% - Accent1" xfId="568" builtinId="31" hidden="1"/>
    <cellStyle name="40% - Accent1" xfId="608" builtinId="31" hidden="1"/>
    <cellStyle name="40% - Accent1" xfId="655" builtinId="31" hidden="1"/>
    <cellStyle name="40% - Accent1" xfId="703" builtinId="31" hidden="1"/>
    <cellStyle name="40% - Accent1" xfId="742" builtinId="31" hidden="1"/>
    <cellStyle name="40% - Accent1" xfId="789" builtinId="31" hidden="1"/>
    <cellStyle name="40% - Accent1" xfId="825" builtinId="31" hidden="1"/>
    <cellStyle name="40% - Accent1" xfId="874" builtinId="31" hidden="1"/>
    <cellStyle name="40% - Accent1" xfId="913" builtinId="31" hidden="1"/>
    <cellStyle name="40% - Accent1" xfId="948" builtinId="31" hidden="1"/>
    <cellStyle name="40% - Accent1" xfId="986" builtinId="31" hidden="1"/>
    <cellStyle name="40% - Accent1" xfId="983" builtinId="31" hidden="1"/>
    <cellStyle name="40% - Accent1" xfId="1039" builtinId="31" hidden="1"/>
    <cellStyle name="40% - Accent1" xfId="1079" builtinId="31" hidden="1"/>
    <cellStyle name="40% - Accent1" xfId="1125" builtinId="31" hidden="1"/>
    <cellStyle name="40% - Accent1" xfId="1161" builtinId="31" hidden="1"/>
    <cellStyle name="40% - Accent1" xfId="1210" builtinId="31" hidden="1"/>
    <cellStyle name="40% - Accent1" xfId="1251" builtinId="31" hidden="1"/>
    <cellStyle name="40% - Accent1" xfId="1287" builtinId="31" hidden="1"/>
    <cellStyle name="40% - Accent1" xfId="1327" builtinId="31" hidden="1"/>
    <cellStyle name="40% - Accent1" xfId="1184" builtinId="31" hidden="1"/>
    <cellStyle name="40% - Accent1" xfId="1368" builtinId="31" hidden="1"/>
    <cellStyle name="40% - Accent1" xfId="1405" builtinId="31" hidden="1"/>
    <cellStyle name="40% - Accent1" xfId="1448" builtinId="31" hidden="1"/>
    <cellStyle name="40% - Accent1" xfId="1480" builtinId="31" hidden="1"/>
    <cellStyle name="40% - Accent1" xfId="1525" builtinId="31" hidden="1"/>
    <cellStyle name="40% - Accent1" xfId="1561" builtinId="31" hidden="1"/>
    <cellStyle name="40% - Accent1" xfId="1594" builtinId="31" hidden="1"/>
    <cellStyle name="40% - Accent1" xfId="1630" builtinId="31" hidden="1"/>
    <cellStyle name="40% - Accent1" xfId="439" builtinId="31" hidden="1"/>
    <cellStyle name="40% - Accent1" xfId="1668" builtinId="31" hidden="1"/>
    <cellStyle name="40% - Accent1" xfId="1700" builtinId="31" hidden="1"/>
    <cellStyle name="40% - Accent1" xfId="1747" builtinId="31" hidden="1"/>
    <cellStyle name="40% - Accent1" xfId="1796" builtinId="31" hidden="1"/>
    <cellStyle name="40% - Accent1" xfId="1845" builtinId="31" hidden="1"/>
    <cellStyle name="40% - Accent1" xfId="1888" builtinId="31" hidden="1"/>
    <cellStyle name="40% - Accent1" xfId="1925" builtinId="31" hidden="1"/>
    <cellStyle name="40% - Accent1" xfId="1965" builtinId="31" hidden="1"/>
    <cellStyle name="40% - Accent1" xfId="2003" builtinId="31" hidden="1"/>
    <cellStyle name="40% - Accent1" xfId="2038" builtinId="31" hidden="1"/>
    <cellStyle name="40% - Accent1" xfId="2091" builtinId="31" hidden="1"/>
    <cellStyle name="40% - Accent1" xfId="2142" builtinId="31" hidden="1"/>
    <cellStyle name="40% - Accent1" xfId="2186" builtinId="31" hidden="1"/>
    <cellStyle name="40% - Accent1" xfId="2222" builtinId="31" hidden="1"/>
    <cellStyle name="40% - Accent1" xfId="2262" builtinId="31" hidden="1"/>
    <cellStyle name="40% - Accent1" xfId="2300" builtinId="31" hidden="1"/>
    <cellStyle name="40% - Accent1" xfId="2061" builtinId="31" hidden="1"/>
    <cellStyle name="40% - Accent1" xfId="2373" builtinId="31" hidden="1"/>
    <cellStyle name="40% - Accent1" xfId="2423" builtinId="31" hidden="1"/>
    <cellStyle name="40% - Accent1" xfId="2467" builtinId="31" hidden="1"/>
    <cellStyle name="40% - Accent1" xfId="2504" builtinId="31" hidden="1"/>
    <cellStyle name="40% - Accent1" xfId="2544" builtinId="31" hidden="1"/>
    <cellStyle name="40% - Accent1" xfId="2582" builtinId="31" hidden="1"/>
    <cellStyle name="40% - Accent1" xfId="2607" builtinId="31" hidden="1"/>
    <cellStyle name="40% - Accent1" xfId="2657" builtinId="31" hidden="1"/>
    <cellStyle name="40% - Accent1" xfId="2706" builtinId="31" hidden="1"/>
    <cellStyle name="40% - Accent1" xfId="2748" builtinId="31" hidden="1"/>
    <cellStyle name="40% - Accent1" xfId="2784" builtinId="31" hidden="1"/>
    <cellStyle name="40% - Accent1" xfId="2824" builtinId="31" hidden="1"/>
    <cellStyle name="40% - Accent1" xfId="2862" builtinId="31" hidden="1"/>
    <cellStyle name="40% - Accent1" xfId="2629" builtinId="31" hidden="1"/>
    <cellStyle name="40% - Accent1" xfId="2921" builtinId="31" hidden="1"/>
    <cellStyle name="40% - Accent1" xfId="2966" builtinId="31" hidden="1"/>
    <cellStyle name="40% - Accent1" xfId="3008" builtinId="31" hidden="1"/>
    <cellStyle name="40% - Accent1" xfId="3043" builtinId="31" hidden="1"/>
    <cellStyle name="40% - Accent1" xfId="3083" builtinId="31" hidden="1"/>
    <cellStyle name="40% - Accent1" xfId="3118" builtinId="31" hidden="1"/>
    <cellStyle name="40% - Accent1" xfId="3158" builtinId="31" hidden="1"/>
    <cellStyle name="40% - Accent1" xfId="3199" builtinId="31" hidden="1"/>
    <cellStyle name="40% - Accent1" xfId="3233" builtinId="31" hidden="1"/>
    <cellStyle name="40% - Accent1" xfId="3282" builtinId="31" hidden="1"/>
    <cellStyle name="40% - Accent1" xfId="3322" builtinId="31" hidden="1"/>
    <cellStyle name="40% - Accent1" xfId="3368" builtinId="31" hidden="1"/>
    <cellStyle name="40% - Accent1" xfId="3418" builtinId="31" hidden="1"/>
    <cellStyle name="40% - Accent1" xfId="3457" builtinId="31" hidden="1"/>
    <cellStyle name="40% - Accent1" xfId="3505" builtinId="31" hidden="1"/>
    <cellStyle name="40% - Accent1" xfId="3540" builtinId="31" hidden="1"/>
    <cellStyle name="40% - Accent1" xfId="3589" builtinId="31" hidden="1"/>
    <cellStyle name="40% - Accent1" xfId="3629" builtinId="31" hidden="1"/>
    <cellStyle name="40% - Accent1" xfId="3665" builtinId="31" hidden="1"/>
    <cellStyle name="40% - Accent1" xfId="3705" builtinId="31" hidden="1"/>
    <cellStyle name="40% - Accent1" xfId="3752" builtinId="31" hidden="1"/>
    <cellStyle name="40% - Accent1" xfId="3800" builtinId="31" hidden="1"/>
    <cellStyle name="40% - Accent1" xfId="3839" builtinId="31" hidden="1"/>
    <cellStyle name="40% - Accent1" xfId="3886" builtinId="31" hidden="1"/>
    <cellStyle name="40% - Accent1" xfId="3922" builtinId="31" hidden="1"/>
    <cellStyle name="40% - Accent1" xfId="3971" builtinId="31" hidden="1"/>
    <cellStyle name="40% - Accent1" xfId="4010" builtinId="31" hidden="1"/>
    <cellStyle name="40% - Accent1" xfId="4045" builtinId="31" hidden="1"/>
    <cellStyle name="40% - Accent1" xfId="4083" builtinId="31" hidden="1"/>
    <cellStyle name="40% - Accent1" xfId="4080" builtinId="31" hidden="1"/>
    <cellStyle name="40% - Accent1" xfId="4136" builtinId="31" hidden="1"/>
    <cellStyle name="40% - Accent1" xfId="4176" builtinId="31" hidden="1"/>
    <cellStyle name="40% - Accent1" xfId="4222" builtinId="31" hidden="1"/>
    <cellStyle name="40% - Accent1" xfId="4258" builtinId="31" hidden="1"/>
    <cellStyle name="40% - Accent1" xfId="4307" builtinId="31" hidden="1"/>
    <cellStyle name="40% - Accent1" xfId="4348" builtinId="31" hidden="1"/>
    <cellStyle name="40% - Accent1" xfId="4384" builtinId="31" hidden="1"/>
    <cellStyle name="40% - Accent1" xfId="4424" builtinId="31" hidden="1"/>
    <cellStyle name="40% - Accent1" xfId="4281" builtinId="31" hidden="1"/>
    <cellStyle name="40% - Accent1" xfId="4465" builtinId="31" hidden="1"/>
    <cellStyle name="40% - Accent1" xfId="4502" builtinId="31" hidden="1"/>
    <cellStyle name="40% - Accent1" xfId="4545" builtinId="31" hidden="1"/>
    <cellStyle name="40% - Accent1" xfId="4577" builtinId="31" hidden="1"/>
    <cellStyle name="40% - Accent1" xfId="4622" builtinId="31" hidden="1"/>
    <cellStyle name="40% - Accent1" xfId="4658" builtinId="31" hidden="1"/>
    <cellStyle name="40% - Accent1" xfId="4691" builtinId="31" hidden="1"/>
    <cellStyle name="40% - Accent1" xfId="4727" builtinId="31" hidden="1"/>
    <cellStyle name="40% - Accent1" xfId="3536" builtinId="31" hidden="1"/>
    <cellStyle name="40% - Accent1" xfId="4765" builtinId="31" hidden="1"/>
    <cellStyle name="40% - Accent1" xfId="4797" builtinId="31" hidden="1"/>
    <cellStyle name="40% - Accent1" xfId="4844" builtinId="31" hidden="1"/>
    <cellStyle name="40% - Accent1" xfId="4893" builtinId="31" hidden="1"/>
    <cellStyle name="40% - Accent1" xfId="4942" builtinId="31" hidden="1"/>
    <cellStyle name="40% - Accent1" xfId="4985" builtinId="31" hidden="1"/>
    <cellStyle name="40% - Accent1" xfId="5022" builtinId="31" hidden="1"/>
    <cellStyle name="40% - Accent1" xfId="5062" builtinId="31" hidden="1"/>
    <cellStyle name="40% - Accent1" xfId="5100" builtinId="31" hidden="1"/>
    <cellStyle name="40% - Accent1" xfId="5135" builtinId="31" hidden="1"/>
    <cellStyle name="40% - Accent1" xfId="5188" builtinId="31" hidden="1"/>
    <cellStyle name="40% - Accent1" xfId="5239" builtinId="31" hidden="1"/>
    <cellStyle name="40% - Accent1" xfId="5283" builtinId="31" hidden="1"/>
    <cellStyle name="40% - Accent1" xfId="5319" builtinId="31" hidden="1"/>
    <cellStyle name="40% - Accent1" xfId="5359" builtinId="31" hidden="1"/>
    <cellStyle name="40% - Accent1" xfId="5397" builtinId="31" hidden="1"/>
    <cellStyle name="40% - Accent1" xfId="5158" builtinId="31" hidden="1"/>
    <cellStyle name="40% - Accent1" xfId="5470" builtinId="31" hidden="1"/>
    <cellStyle name="40% - Accent1" xfId="5520" builtinId="31" hidden="1"/>
    <cellStyle name="40% - Accent1" xfId="5564" builtinId="31" hidden="1"/>
    <cellStyle name="40% - Accent1" xfId="5601" builtinId="31" hidden="1"/>
    <cellStyle name="40% - Accent1" xfId="5641" builtinId="31" hidden="1"/>
    <cellStyle name="40% - Accent1" xfId="5679" builtinId="31" hidden="1"/>
    <cellStyle name="40% - Accent1" xfId="5704" builtinId="31" hidden="1"/>
    <cellStyle name="40% - Accent1" xfId="5754" builtinId="31" hidden="1"/>
    <cellStyle name="40% - Accent1" xfId="5803" builtinId="31" hidden="1"/>
    <cellStyle name="40% - Accent1" xfId="5845" builtinId="31" hidden="1"/>
    <cellStyle name="40% - Accent1" xfId="5881" builtinId="31" hidden="1"/>
    <cellStyle name="40% - Accent1" xfId="5921" builtinId="31" hidden="1"/>
    <cellStyle name="40% - Accent1" xfId="5959" builtinId="31" hidden="1"/>
    <cellStyle name="40% - Accent1" xfId="5726" builtinId="31" hidden="1"/>
    <cellStyle name="40% - Accent1" xfId="6018" builtinId="31" hidden="1"/>
    <cellStyle name="40% - Accent1" xfId="6063" builtinId="31" hidden="1"/>
    <cellStyle name="40% - Accent1" xfId="6105" builtinId="31" hidden="1"/>
    <cellStyle name="40% - Accent1" xfId="6140" builtinId="31" hidden="1"/>
    <cellStyle name="40% - Accent1" xfId="6180" builtinId="31" hidden="1"/>
    <cellStyle name="40% - Accent1" xfId="6215" builtinId="31" hidden="1"/>
    <cellStyle name="40% - Accent1" xfId="6255" builtinId="31" hidden="1"/>
    <cellStyle name="40% - Accent1" xfId="6296" builtinId="31" hidden="1"/>
    <cellStyle name="40% - Accent1" xfId="6319" builtinId="31" hidden="1"/>
    <cellStyle name="40% - Accent1" xfId="6365" builtinId="31" hidden="1"/>
    <cellStyle name="40% - Accent1" xfId="6405" builtinId="31" hidden="1"/>
    <cellStyle name="40% - Accent1" xfId="6449" builtinId="31" hidden="1"/>
    <cellStyle name="40% - Accent1" xfId="6499" builtinId="31" hidden="1"/>
    <cellStyle name="40% - Accent1" xfId="6538" builtinId="31" hidden="1"/>
    <cellStyle name="40% - Accent1" xfId="6586" builtinId="31" hidden="1"/>
    <cellStyle name="40% - Accent1" xfId="6621" builtinId="31" hidden="1"/>
    <cellStyle name="40% - Accent1" xfId="6670" builtinId="31" hidden="1"/>
    <cellStyle name="40% - Accent1" xfId="6710" builtinId="31" hidden="1"/>
    <cellStyle name="40% - Accent1" xfId="6746" builtinId="31" hidden="1"/>
    <cellStyle name="40% - Accent1" xfId="6786" builtinId="31" hidden="1"/>
    <cellStyle name="40% - Accent1" xfId="6833" builtinId="31" hidden="1"/>
    <cellStyle name="40% - Accent1" xfId="6881" builtinId="31" hidden="1"/>
    <cellStyle name="40% - Accent1" xfId="6920" builtinId="31" hidden="1"/>
    <cellStyle name="40% - Accent1" xfId="6967" builtinId="31" hidden="1"/>
    <cellStyle name="40% - Accent1" xfId="7003" builtinId="31" hidden="1"/>
    <cellStyle name="40% - Accent1" xfId="7052" builtinId="31" hidden="1"/>
    <cellStyle name="40% - Accent1" xfId="7091" builtinId="31" hidden="1"/>
    <cellStyle name="40% - Accent1" xfId="7126" builtinId="31" hidden="1"/>
    <cellStyle name="40% - Accent1" xfId="7164" builtinId="31" hidden="1"/>
    <cellStyle name="40% - Accent1" xfId="7161" builtinId="31" hidden="1"/>
    <cellStyle name="40% - Accent1" xfId="7217" builtinId="31" hidden="1"/>
    <cellStyle name="40% - Accent1" xfId="7257" builtinId="31" hidden="1"/>
    <cellStyle name="40% - Accent1" xfId="7303" builtinId="31" hidden="1"/>
    <cellStyle name="40% - Accent1" xfId="7339" builtinId="31" hidden="1"/>
    <cellStyle name="40% - Accent1" xfId="7388" builtinId="31" hidden="1"/>
    <cellStyle name="40% - Accent1" xfId="7429" builtinId="31" hidden="1"/>
    <cellStyle name="40% - Accent1" xfId="7465" builtinId="31" hidden="1"/>
    <cellStyle name="40% - Accent1" xfId="7505" builtinId="31" hidden="1"/>
    <cellStyle name="40% - Accent1" xfId="7362" builtinId="31" hidden="1"/>
    <cellStyle name="40% - Accent1" xfId="7546" builtinId="31" hidden="1"/>
    <cellStyle name="40% - Accent1" xfId="7583" builtinId="31" hidden="1"/>
    <cellStyle name="40% - Accent1" xfId="7626" builtinId="31" hidden="1"/>
    <cellStyle name="40% - Accent1" xfId="7658" builtinId="31" hidden="1"/>
    <cellStyle name="40% - Accent1" xfId="7703" builtinId="31" hidden="1"/>
    <cellStyle name="40% - Accent1" xfId="7739" builtinId="31" hidden="1"/>
    <cellStyle name="40% - Accent1" xfId="7772" builtinId="31" hidden="1"/>
    <cellStyle name="40% - Accent1" xfId="7808" builtinId="31" hidden="1"/>
    <cellStyle name="40% - Accent1" xfId="6617" builtinId="31" hidden="1"/>
    <cellStyle name="40% - Accent1" xfId="7846" builtinId="31" hidden="1"/>
    <cellStyle name="40% - Accent1" xfId="7878" builtinId="31" hidden="1"/>
    <cellStyle name="40% - Accent1" xfId="7925" builtinId="31" hidden="1"/>
    <cellStyle name="40% - Accent1" xfId="7974" builtinId="31" hidden="1"/>
    <cellStyle name="40% - Accent1" xfId="8023" builtinId="31" hidden="1"/>
    <cellStyle name="40% - Accent1" xfId="8066" builtinId="31" hidden="1"/>
    <cellStyle name="40% - Accent1" xfId="8103" builtinId="31" hidden="1"/>
    <cellStyle name="40% - Accent1" xfId="8143" builtinId="31" hidden="1"/>
    <cellStyle name="40% - Accent1" xfId="8181" builtinId="31" hidden="1"/>
    <cellStyle name="40% - Accent1" xfId="8216" builtinId="31" hidden="1"/>
    <cellStyle name="40% - Accent1" xfId="8268" builtinId="31" hidden="1"/>
    <cellStyle name="40% - Accent1" xfId="8319" builtinId="31" hidden="1"/>
    <cellStyle name="40% - Accent1" xfId="8363" builtinId="31" hidden="1"/>
    <cellStyle name="40% - Accent1" xfId="8399" builtinId="31" hidden="1"/>
    <cellStyle name="40% - Accent1" xfId="8439" builtinId="31" hidden="1"/>
    <cellStyle name="40% - Accent1" xfId="8477" builtinId="31" hidden="1"/>
    <cellStyle name="40% - Accent1" xfId="8239" builtinId="31" hidden="1"/>
    <cellStyle name="40% - Accent1" xfId="8550" builtinId="31" hidden="1"/>
    <cellStyle name="40% - Accent1" xfId="8600" builtinId="31" hidden="1"/>
    <cellStyle name="40% - Accent1" xfId="8644" builtinId="31" hidden="1"/>
    <cellStyle name="40% - Accent1" xfId="8681" builtinId="31" hidden="1"/>
    <cellStyle name="40% - Accent1" xfId="8721" builtinId="31" hidden="1"/>
    <cellStyle name="40% - Accent1" xfId="8759" builtinId="31" hidden="1"/>
    <cellStyle name="40% - Accent1" xfId="8784" builtinId="31" hidden="1"/>
    <cellStyle name="40% - Accent1" xfId="8834" builtinId="31" hidden="1"/>
    <cellStyle name="40% - Accent1" xfId="8883" builtinId="31" hidden="1"/>
    <cellStyle name="40% - Accent1" xfId="8925" builtinId="31" hidden="1"/>
    <cellStyle name="40% - Accent1" xfId="8961" builtinId="31" hidden="1"/>
    <cellStyle name="40% - Accent1" xfId="9001" builtinId="31" hidden="1"/>
    <cellStyle name="40% - Accent1" xfId="9039" builtinId="31" hidden="1"/>
    <cellStyle name="40% - Accent1" xfId="8806" builtinId="31" hidden="1"/>
    <cellStyle name="40% - Accent1" xfId="9097" builtinId="31" hidden="1"/>
    <cellStyle name="40% - Accent1" xfId="9142" builtinId="31" hidden="1"/>
    <cellStyle name="40% - Accent1" xfId="9183" builtinId="31" hidden="1"/>
    <cellStyle name="40% - Accent1" xfId="9218" builtinId="31" hidden="1"/>
    <cellStyle name="40% - Accent1" xfId="9257" builtinId="31" hidden="1"/>
    <cellStyle name="40% - Accent1" xfId="9292" builtinId="31" hidden="1"/>
    <cellStyle name="40% - Accent1" xfId="9332" builtinId="31" hidden="1"/>
    <cellStyle name="40% - Accent1" xfId="9373" builtinId="31" hidden="1"/>
    <cellStyle name="40% - Accent1" xfId="6343" builtinId="31" hidden="1"/>
    <cellStyle name="40% - Accent1" xfId="9433" builtinId="31" hidden="1"/>
    <cellStyle name="40% - Accent1" xfId="9472" builtinId="31" hidden="1"/>
    <cellStyle name="40% - Accent1" xfId="9516" builtinId="31" hidden="1"/>
    <cellStyle name="40% - Accent1" xfId="9566" builtinId="31" hidden="1"/>
    <cellStyle name="40% - Accent1" xfId="9605" builtinId="31" hidden="1"/>
    <cellStyle name="40% - Accent1" xfId="9653" builtinId="31" hidden="1"/>
    <cellStyle name="40% - Accent1" xfId="9688" builtinId="31" hidden="1"/>
    <cellStyle name="40% - Accent1" xfId="9737" builtinId="31" hidden="1"/>
    <cellStyle name="40% - Accent1" xfId="9777" builtinId="31" hidden="1"/>
    <cellStyle name="40% - Accent1" xfId="9813" builtinId="31" hidden="1"/>
    <cellStyle name="40% - Accent1" xfId="9853" builtinId="31" hidden="1"/>
    <cellStyle name="40% - Accent1" xfId="9900" builtinId="31" hidden="1"/>
    <cellStyle name="40% - Accent1" xfId="9948" builtinId="31" hidden="1"/>
    <cellStyle name="40% - Accent1" xfId="9987" builtinId="31" hidden="1"/>
    <cellStyle name="40% - Accent1" xfId="10034" builtinId="31" hidden="1"/>
    <cellStyle name="40% - Accent1" xfId="10070" builtinId="31" hidden="1"/>
    <cellStyle name="40% - Accent1" xfId="10119" builtinId="31" hidden="1"/>
    <cellStyle name="40% - Accent1" xfId="10158" builtinId="31" hidden="1"/>
    <cellStyle name="40% - Accent1" xfId="10193" builtinId="31" hidden="1"/>
    <cellStyle name="40% - Accent1" xfId="10231" builtinId="31" hidden="1"/>
    <cellStyle name="40% - Accent1" xfId="10228" builtinId="31" hidden="1"/>
    <cellStyle name="40% - Accent1" xfId="10284" builtinId="31" hidden="1"/>
    <cellStyle name="40% - Accent1" xfId="10324" builtinId="31" hidden="1"/>
    <cellStyle name="40% - Accent1" xfId="10370" builtinId="31" hidden="1"/>
    <cellStyle name="40% - Accent1" xfId="10406" builtinId="31" hidden="1"/>
    <cellStyle name="40% - Accent1" xfId="10455" builtinId="31" hidden="1"/>
    <cellStyle name="40% - Accent1" xfId="10496" builtinId="31" hidden="1"/>
    <cellStyle name="40% - Accent1" xfId="10532" builtinId="31" hidden="1"/>
    <cellStyle name="40% - Accent1" xfId="10572" builtinId="31" hidden="1"/>
    <cellStyle name="40% - Accent1" xfId="10429" builtinId="31" hidden="1"/>
    <cellStyle name="40% - Accent1" xfId="10613" builtinId="31" hidden="1"/>
    <cellStyle name="40% - Accent1" xfId="10650" builtinId="31" hidden="1"/>
    <cellStyle name="40% - Accent1" xfId="10693" builtinId="31" hidden="1"/>
    <cellStyle name="40% - Accent1" xfId="10725" builtinId="31" hidden="1"/>
    <cellStyle name="40% - Accent1" xfId="10770" builtinId="31" hidden="1"/>
    <cellStyle name="40% - Accent1" xfId="10806" builtinId="31" hidden="1"/>
    <cellStyle name="40% - Accent1" xfId="10839" builtinId="31" hidden="1"/>
    <cellStyle name="40% - Accent1" xfId="10875" builtinId="31" hidden="1"/>
    <cellStyle name="40% - Accent1" xfId="9684" builtinId="31" hidden="1"/>
    <cellStyle name="40% - Accent1" xfId="10913" builtinId="31" hidden="1"/>
    <cellStyle name="40% - Accent1" xfId="10945" builtinId="31" hidden="1"/>
    <cellStyle name="40% - Accent1" xfId="10992" builtinId="31" hidden="1"/>
    <cellStyle name="40% - Accent1" xfId="11041" builtinId="31" hidden="1"/>
    <cellStyle name="40% - Accent1" xfId="11090" builtinId="31" hidden="1"/>
    <cellStyle name="40% - Accent1" xfId="11133" builtinId="31" hidden="1"/>
    <cellStyle name="40% - Accent1" xfId="11170" builtinId="31" hidden="1"/>
    <cellStyle name="40% - Accent1" xfId="11210" builtinId="31" hidden="1"/>
    <cellStyle name="40% - Accent1" xfId="11248" builtinId="31" hidden="1"/>
    <cellStyle name="40% - Accent1" xfId="11283" builtinId="31" hidden="1"/>
    <cellStyle name="40% - Accent1" xfId="11336" builtinId="31" hidden="1"/>
    <cellStyle name="40% - Accent1" xfId="11387" builtinId="31" hidden="1"/>
    <cellStyle name="40% - Accent1" xfId="11431" builtinId="31" hidden="1"/>
    <cellStyle name="40% - Accent1" xfId="11467" builtinId="31" hidden="1"/>
    <cellStyle name="40% - Accent1" xfId="11507" builtinId="31" hidden="1"/>
    <cellStyle name="40% - Accent1" xfId="11545" builtinId="31" hidden="1"/>
    <cellStyle name="40% - Accent1" xfId="11306" builtinId="31" hidden="1"/>
    <cellStyle name="40% - Accent1" xfId="11618" builtinId="31" hidden="1"/>
    <cellStyle name="40% - Accent1" xfId="11668" builtinId="31" hidden="1"/>
    <cellStyle name="40% - Accent1" xfId="11712" builtinId="31" hidden="1"/>
    <cellStyle name="40% - Accent1" xfId="11749" builtinId="31" hidden="1"/>
    <cellStyle name="40% - Accent1" xfId="11789" builtinId="31" hidden="1"/>
    <cellStyle name="40% - Accent1" xfId="11827" builtinId="31" hidden="1"/>
    <cellStyle name="40% - Accent1" xfId="11852" builtinId="31" hidden="1"/>
    <cellStyle name="40% - Accent1" xfId="11902" builtinId="31" hidden="1"/>
    <cellStyle name="40% - Accent1" xfId="11951" builtinId="31" hidden="1"/>
    <cellStyle name="40% - Accent1" xfId="11993" builtinId="31" hidden="1"/>
    <cellStyle name="40% - Accent1" xfId="12029" builtinId="31" hidden="1"/>
    <cellStyle name="40% - Accent1" xfId="12069" builtinId="31" hidden="1"/>
    <cellStyle name="40% - Accent1" xfId="12107" builtinId="31" hidden="1"/>
    <cellStyle name="40% - Accent1" xfId="11874" builtinId="31" hidden="1"/>
    <cellStyle name="40% - Accent1" xfId="12166" builtinId="31" hidden="1"/>
    <cellStyle name="40% - Accent1" xfId="12211" builtinId="31" hidden="1"/>
    <cellStyle name="40% - Accent1" xfId="12253" builtinId="31" hidden="1"/>
    <cellStyle name="40% - Accent1" xfId="12288" builtinId="31" hidden="1"/>
    <cellStyle name="40% - Accent1" xfId="12328" builtinId="31" hidden="1"/>
    <cellStyle name="40% - Accent1" xfId="12363" builtinId="31" hidden="1"/>
    <cellStyle name="40% - Accent1" xfId="12403" builtinId="31" hidden="1"/>
    <cellStyle name="40% - Accent1" xfId="12444" builtinId="31" hidden="1"/>
    <cellStyle name="40% - Accent1" xfId="12484" builtinId="31" hidden="1"/>
    <cellStyle name="40% - Accent1" xfId="12526" builtinId="31" hidden="1"/>
    <cellStyle name="40% - Accent1" xfId="12565" builtinId="31" hidden="1"/>
    <cellStyle name="40% - Accent1" xfId="12608" builtinId="31" hidden="1"/>
    <cellStyle name="40% - Accent1" xfId="12658" builtinId="31" hidden="1"/>
    <cellStyle name="40% - Accent1" xfId="12697" builtinId="31" hidden="1"/>
    <cellStyle name="40% - Accent1" xfId="12745" builtinId="31" hidden="1"/>
    <cellStyle name="40% - Accent1" xfId="12780" builtinId="31" hidden="1"/>
    <cellStyle name="40% - Accent1" xfId="12829" builtinId="31" hidden="1"/>
    <cellStyle name="40% - Accent1" xfId="12869" builtinId="31" hidden="1"/>
    <cellStyle name="40% - Accent1" xfId="12905" builtinId="31" hidden="1"/>
    <cellStyle name="40% - Accent1" xfId="12945" builtinId="31" hidden="1"/>
    <cellStyle name="40% - Accent1" xfId="12992" builtinId="31" hidden="1"/>
    <cellStyle name="40% - Accent1" xfId="13040" builtinId="31" hidden="1"/>
    <cellStyle name="40% - Accent1" xfId="13079" builtinId="31" hidden="1"/>
    <cellStyle name="40% - Accent1" xfId="13126" builtinId="31" hidden="1"/>
    <cellStyle name="40% - Accent1" xfId="13162" builtinId="31" hidden="1"/>
    <cellStyle name="40% - Accent1" xfId="13211" builtinId="31" hidden="1"/>
    <cellStyle name="40% - Accent1" xfId="13250" builtinId="31" hidden="1"/>
    <cellStyle name="40% - Accent1" xfId="13285" builtinId="31" hidden="1"/>
    <cellStyle name="40% - Accent1" xfId="13323" builtinId="31" hidden="1"/>
    <cellStyle name="40% - Accent1" xfId="13320" builtinId="31" hidden="1"/>
    <cellStyle name="40% - Accent1" xfId="13376" builtinId="31" hidden="1"/>
    <cellStyle name="40% - Accent1" xfId="13416" builtinId="31" hidden="1"/>
    <cellStyle name="40% - Accent1" xfId="13462" builtinId="31" hidden="1"/>
    <cellStyle name="40% - Accent1" xfId="13498" builtinId="31" hidden="1"/>
    <cellStyle name="40% - Accent1" xfId="13547" builtinId="31" hidden="1"/>
    <cellStyle name="40% - Accent1" xfId="13588" builtinId="31" hidden="1"/>
    <cellStyle name="40% - Accent1" xfId="13624" builtinId="31" hidden="1"/>
    <cellStyle name="40% - Accent1" xfId="13664" builtinId="31" hidden="1"/>
    <cellStyle name="40% - Accent1" xfId="13521" builtinId="31" hidden="1"/>
    <cellStyle name="40% - Accent1" xfId="13705" builtinId="31" hidden="1"/>
    <cellStyle name="40% - Accent1" xfId="13742" builtinId="31" hidden="1"/>
    <cellStyle name="40% - Accent1" xfId="13785" builtinId="31" hidden="1"/>
    <cellStyle name="40% - Accent1" xfId="13817" builtinId="31" hidden="1"/>
    <cellStyle name="40% - Accent1" xfId="13862" builtinId="31" hidden="1"/>
    <cellStyle name="40% - Accent1" xfId="13898" builtinId="31" hidden="1"/>
    <cellStyle name="40% - Accent1" xfId="13931" builtinId="31" hidden="1"/>
    <cellStyle name="40% - Accent1" xfId="13967" builtinId="31" hidden="1"/>
    <cellStyle name="40% - Accent1" xfId="12776" builtinId="31" hidden="1"/>
    <cellStyle name="40% - Accent1" xfId="14005" builtinId="31" hidden="1"/>
    <cellStyle name="40% - Accent1" xfId="14037" builtinId="31" hidden="1"/>
    <cellStyle name="40% - Accent1" xfId="14083" builtinId="31" hidden="1"/>
    <cellStyle name="40% - Accent1" xfId="14132" builtinId="31" hidden="1"/>
    <cellStyle name="40% - Accent1" xfId="14181" builtinId="31" hidden="1"/>
    <cellStyle name="40% - Accent1" xfId="14223" builtinId="31" hidden="1"/>
    <cellStyle name="40% - Accent1" xfId="14260" builtinId="31" hidden="1"/>
    <cellStyle name="40% - Accent1" xfId="14299" builtinId="31" hidden="1"/>
    <cellStyle name="40% - Accent1" xfId="14337" builtinId="31" hidden="1"/>
    <cellStyle name="40% - Accent1" xfId="14371" builtinId="31" hidden="1"/>
    <cellStyle name="40% - Accent1" xfId="14423" builtinId="31" hidden="1"/>
    <cellStyle name="40% - Accent1" xfId="14474" builtinId="31" hidden="1"/>
    <cellStyle name="40% - Accent1" xfId="14517" builtinId="31" hidden="1"/>
    <cellStyle name="40% - Accent1" xfId="14553" builtinId="31" hidden="1"/>
    <cellStyle name="40% - Accent1" xfId="14592" builtinId="31" hidden="1"/>
    <cellStyle name="40% - Accent1" xfId="14630" builtinId="31" hidden="1"/>
    <cellStyle name="40% - Accent1" xfId="14394" builtinId="31" hidden="1"/>
    <cellStyle name="40% - Accent1" xfId="14702" builtinId="31" hidden="1"/>
    <cellStyle name="40% - Accent1" xfId="14752" builtinId="31" hidden="1"/>
    <cellStyle name="40% - Accent1" xfId="14795" builtinId="31" hidden="1"/>
    <cellStyle name="40% - Accent1" xfId="14832" builtinId="31" hidden="1"/>
    <cellStyle name="40% - Accent1" xfId="14871" builtinId="31" hidden="1"/>
    <cellStyle name="40% - Accent1" xfId="14909" builtinId="31" hidden="1"/>
    <cellStyle name="40% - Accent1" xfId="14933" builtinId="31" hidden="1"/>
    <cellStyle name="40% - Accent1" xfId="14983" builtinId="31" hidden="1"/>
    <cellStyle name="40% - Accent1" xfId="15032" builtinId="31" hidden="1"/>
    <cellStyle name="40% - Accent1" xfId="15073" builtinId="31" hidden="1"/>
    <cellStyle name="40% - Accent1" xfId="15109" builtinId="31" hidden="1"/>
    <cellStyle name="40% - Accent1" xfId="15148" builtinId="31" hidden="1"/>
    <cellStyle name="40% - Accent1" xfId="15186" builtinId="31" hidden="1"/>
    <cellStyle name="40% - Accent1" xfId="14955" builtinId="31" hidden="1"/>
    <cellStyle name="40% - Accent1" xfId="15244" builtinId="31" hidden="1"/>
    <cellStyle name="40% - Accent1" xfId="15289" builtinId="31" hidden="1"/>
    <cellStyle name="40% - Accent1" xfId="15330" builtinId="31" hidden="1"/>
    <cellStyle name="40% - Accent1" xfId="15365" builtinId="31" hidden="1"/>
    <cellStyle name="40% - Accent1" xfId="15404" builtinId="31" hidden="1"/>
    <cellStyle name="40% - Accent1" xfId="15439" builtinId="31" hidden="1"/>
    <cellStyle name="40% - Accent1" xfId="15479" builtinId="31" hidden="1"/>
    <cellStyle name="40% - Accent1" xfId="15520" builtinId="31" hidden="1"/>
    <cellStyle name="40% - Accent2" xfId="31" builtinId="35" hidden="1"/>
    <cellStyle name="40% - Accent2" xfId="85" builtinId="35" hidden="1"/>
    <cellStyle name="40% - Accent2" xfId="136" builtinId="35" hidden="1"/>
    <cellStyle name="40% - Accent2" xfId="189" builtinId="35" hidden="1"/>
    <cellStyle name="40% - Accent2" xfId="229" builtinId="35" hidden="1"/>
    <cellStyle name="40% - Accent2" xfId="275" builtinId="35" hidden="1"/>
    <cellStyle name="40% - Accent2" xfId="325" builtinId="35" hidden="1"/>
    <cellStyle name="40% - Accent2" xfId="364" builtinId="35" hidden="1"/>
    <cellStyle name="40% - Accent2" xfId="412" builtinId="35" hidden="1"/>
    <cellStyle name="40% - Accent2" xfId="447" builtinId="35" hidden="1"/>
    <cellStyle name="40% - Accent2" xfId="496" builtinId="35" hidden="1"/>
    <cellStyle name="40% - Accent2" xfId="536" builtinId="35" hidden="1"/>
    <cellStyle name="40% - Accent2" xfId="572" builtinId="35" hidden="1"/>
    <cellStyle name="40% - Accent2" xfId="612" builtinId="35" hidden="1"/>
    <cellStyle name="40% - Accent2" xfId="659" builtinId="35" hidden="1"/>
    <cellStyle name="40% - Accent2" xfId="707" builtinId="35" hidden="1"/>
    <cellStyle name="40% - Accent2" xfId="746" builtinId="35" hidden="1"/>
    <cellStyle name="40% - Accent2" xfId="793" builtinId="35" hidden="1"/>
    <cellStyle name="40% - Accent2" xfId="829" builtinId="35" hidden="1"/>
    <cellStyle name="40% - Accent2" xfId="878" builtinId="35" hidden="1"/>
    <cellStyle name="40% - Accent2" xfId="917" builtinId="35" hidden="1"/>
    <cellStyle name="40% - Accent2" xfId="952" builtinId="35" hidden="1"/>
    <cellStyle name="40% - Accent2" xfId="990" builtinId="35" hidden="1"/>
    <cellStyle name="40% - Accent2" xfId="908" builtinId="35" hidden="1"/>
    <cellStyle name="40% - Accent2" xfId="1043" builtinId="35" hidden="1"/>
    <cellStyle name="40% - Accent2" xfId="1083" builtinId="35" hidden="1"/>
    <cellStyle name="40% - Accent2" xfId="1129" builtinId="35" hidden="1"/>
    <cellStyle name="40% - Accent2" xfId="1165" builtinId="35" hidden="1"/>
    <cellStyle name="40% - Accent2" xfId="1214" builtinId="35" hidden="1"/>
    <cellStyle name="40% - Accent2" xfId="1255" builtinId="35" hidden="1"/>
    <cellStyle name="40% - Accent2" xfId="1291" builtinId="35" hidden="1"/>
    <cellStyle name="40% - Accent2" xfId="1331" builtinId="35" hidden="1"/>
    <cellStyle name="40% - Accent2" xfId="1014" builtinId="35" hidden="1"/>
    <cellStyle name="40% - Accent2" xfId="1372" builtinId="35" hidden="1"/>
    <cellStyle name="40% - Accent2" xfId="1409" builtinId="35" hidden="1"/>
    <cellStyle name="40% - Accent2" xfId="1452" builtinId="35" hidden="1"/>
    <cellStyle name="40% - Accent2" xfId="1484" builtinId="35" hidden="1"/>
    <cellStyle name="40% - Accent2" xfId="1529" builtinId="35" hidden="1"/>
    <cellStyle name="40% - Accent2" xfId="1565" builtinId="35" hidden="1"/>
    <cellStyle name="40% - Accent2" xfId="1598" builtinId="35" hidden="1"/>
    <cellStyle name="40% - Accent2" xfId="1634" builtinId="35" hidden="1"/>
    <cellStyle name="40% - Accent2" xfId="404" builtinId="35" hidden="1"/>
    <cellStyle name="40% - Accent2" xfId="1672" builtinId="35" hidden="1"/>
    <cellStyle name="40% - Accent2" xfId="1704" builtinId="35" hidden="1"/>
    <cellStyle name="40% - Accent2" xfId="1751" builtinId="35" hidden="1"/>
    <cellStyle name="40% - Accent2" xfId="1800" builtinId="35" hidden="1"/>
    <cellStyle name="40% - Accent2" xfId="1849" builtinId="35" hidden="1"/>
    <cellStyle name="40% - Accent2" xfId="1892" builtinId="35" hidden="1"/>
    <cellStyle name="40% - Accent2" xfId="1929" builtinId="35" hidden="1"/>
    <cellStyle name="40% - Accent2" xfId="1969" builtinId="35" hidden="1"/>
    <cellStyle name="40% - Accent2" xfId="2007" builtinId="35" hidden="1"/>
    <cellStyle name="40% - Accent2" xfId="2042" builtinId="35" hidden="1"/>
    <cellStyle name="40% - Accent2" xfId="2095" builtinId="35" hidden="1"/>
    <cellStyle name="40% - Accent2" xfId="2146" builtinId="35" hidden="1"/>
    <cellStyle name="40% - Accent2" xfId="2190" builtinId="35" hidden="1"/>
    <cellStyle name="40% - Accent2" xfId="2226" builtinId="35" hidden="1"/>
    <cellStyle name="40% - Accent2" xfId="2266" builtinId="35" hidden="1"/>
    <cellStyle name="40% - Accent2" xfId="2304" builtinId="35" hidden="1"/>
    <cellStyle name="40% - Accent2" xfId="2324" builtinId="35" hidden="1"/>
    <cellStyle name="40% - Accent2" xfId="2377" builtinId="35" hidden="1"/>
    <cellStyle name="40% - Accent2" xfId="2427" builtinId="35" hidden="1"/>
    <cellStyle name="40% - Accent2" xfId="2471" builtinId="35" hidden="1"/>
    <cellStyle name="40% - Accent2" xfId="2508" builtinId="35" hidden="1"/>
    <cellStyle name="40% - Accent2" xfId="2548" builtinId="35" hidden="1"/>
    <cellStyle name="40% - Accent2" xfId="2586" builtinId="35" hidden="1"/>
    <cellStyle name="40% - Accent2" xfId="2611" builtinId="35" hidden="1"/>
    <cellStyle name="40% - Accent2" xfId="2661" builtinId="35" hidden="1"/>
    <cellStyle name="40% - Accent2" xfId="2710" builtinId="35" hidden="1"/>
    <cellStyle name="40% - Accent2" xfId="2752" builtinId="35" hidden="1"/>
    <cellStyle name="40% - Accent2" xfId="2788" builtinId="35" hidden="1"/>
    <cellStyle name="40% - Accent2" xfId="2828" builtinId="35" hidden="1"/>
    <cellStyle name="40% - Accent2" xfId="2866" builtinId="35" hidden="1"/>
    <cellStyle name="40% - Accent2" xfId="2395" builtinId="35" hidden="1"/>
    <cellStyle name="40% - Accent2" xfId="2925" builtinId="35" hidden="1"/>
    <cellStyle name="40% - Accent2" xfId="2970" builtinId="35" hidden="1"/>
    <cellStyle name="40% - Accent2" xfId="3012" builtinId="35" hidden="1"/>
    <cellStyle name="40% - Accent2" xfId="3047" builtinId="35" hidden="1"/>
    <cellStyle name="40% - Accent2" xfId="3087" builtinId="35" hidden="1"/>
    <cellStyle name="40% - Accent2" xfId="3122" builtinId="35" hidden="1"/>
    <cellStyle name="40% - Accent2" xfId="3162" builtinId="35" hidden="1"/>
    <cellStyle name="40% - Accent2" xfId="3203" builtinId="35" hidden="1"/>
    <cellStyle name="40% - Accent2" xfId="3237" builtinId="35" hidden="1"/>
    <cellStyle name="40% - Accent2" xfId="3286" builtinId="35" hidden="1"/>
    <cellStyle name="40% - Accent2" xfId="3326" builtinId="35" hidden="1"/>
    <cellStyle name="40% - Accent2" xfId="3372" builtinId="35" hidden="1"/>
    <cellStyle name="40% - Accent2" xfId="3422" builtinId="35" hidden="1"/>
    <cellStyle name="40% - Accent2" xfId="3461" builtinId="35" hidden="1"/>
    <cellStyle name="40% - Accent2" xfId="3509" builtinId="35" hidden="1"/>
    <cellStyle name="40% - Accent2" xfId="3544" builtinId="35" hidden="1"/>
    <cellStyle name="40% - Accent2" xfId="3593" builtinId="35" hidden="1"/>
    <cellStyle name="40% - Accent2" xfId="3633" builtinId="35" hidden="1"/>
    <cellStyle name="40% - Accent2" xfId="3669" builtinId="35" hidden="1"/>
    <cellStyle name="40% - Accent2" xfId="3709" builtinId="35" hidden="1"/>
    <cellStyle name="40% - Accent2" xfId="3756" builtinId="35" hidden="1"/>
    <cellStyle name="40% - Accent2" xfId="3804" builtinId="35" hidden="1"/>
    <cellStyle name="40% - Accent2" xfId="3843" builtinId="35" hidden="1"/>
    <cellStyle name="40% - Accent2" xfId="3890" builtinId="35" hidden="1"/>
    <cellStyle name="40% - Accent2" xfId="3926" builtinId="35" hidden="1"/>
    <cellStyle name="40% - Accent2" xfId="3975" builtinId="35" hidden="1"/>
    <cellStyle name="40% - Accent2" xfId="4014" builtinId="35" hidden="1"/>
    <cellStyle name="40% - Accent2" xfId="4049" builtinId="35" hidden="1"/>
    <cellStyle name="40% - Accent2" xfId="4087" builtinId="35" hidden="1"/>
    <cellStyle name="40% - Accent2" xfId="4005" builtinId="35" hidden="1"/>
    <cellStyle name="40% - Accent2" xfId="4140" builtinId="35" hidden="1"/>
    <cellStyle name="40% - Accent2" xfId="4180" builtinId="35" hidden="1"/>
    <cellStyle name="40% - Accent2" xfId="4226" builtinId="35" hidden="1"/>
    <cellStyle name="40% - Accent2" xfId="4262" builtinId="35" hidden="1"/>
    <cellStyle name="40% - Accent2" xfId="4311" builtinId="35" hidden="1"/>
    <cellStyle name="40% - Accent2" xfId="4352" builtinId="35" hidden="1"/>
    <cellStyle name="40% - Accent2" xfId="4388" builtinId="35" hidden="1"/>
    <cellStyle name="40% - Accent2" xfId="4428" builtinId="35" hidden="1"/>
    <cellStyle name="40% - Accent2" xfId="4111" builtinId="35" hidden="1"/>
    <cellStyle name="40% - Accent2" xfId="4469" builtinId="35" hidden="1"/>
    <cellStyle name="40% - Accent2" xfId="4506" builtinId="35" hidden="1"/>
    <cellStyle name="40% - Accent2" xfId="4549" builtinId="35" hidden="1"/>
    <cellStyle name="40% - Accent2" xfId="4581" builtinId="35" hidden="1"/>
    <cellStyle name="40% - Accent2" xfId="4626" builtinId="35" hidden="1"/>
    <cellStyle name="40% - Accent2" xfId="4662" builtinId="35" hidden="1"/>
    <cellStyle name="40% - Accent2" xfId="4695" builtinId="35" hidden="1"/>
    <cellStyle name="40% - Accent2" xfId="4731" builtinId="35" hidden="1"/>
    <cellStyle name="40% - Accent2" xfId="3501" builtinId="35" hidden="1"/>
    <cellStyle name="40% - Accent2" xfId="4769" builtinId="35" hidden="1"/>
    <cellStyle name="40% - Accent2" xfId="4801" builtinId="35" hidden="1"/>
    <cellStyle name="40% - Accent2" xfId="4848" builtinId="35" hidden="1"/>
    <cellStyle name="40% - Accent2" xfId="4897" builtinId="35" hidden="1"/>
    <cellStyle name="40% - Accent2" xfId="4946" builtinId="35" hidden="1"/>
    <cellStyle name="40% - Accent2" xfId="4989" builtinId="35" hidden="1"/>
    <cellStyle name="40% - Accent2" xfId="5026" builtinId="35" hidden="1"/>
    <cellStyle name="40% - Accent2" xfId="5066" builtinId="35" hidden="1"/>
    <cellStyle name="40% - Accent2" xfId="5104" builtinId="35" hidden="1"/>
    <cellStyle name="40% - Accent2" xfId="5139" builtinId="35" hidden="1"/>
    <cellStyle name="40% - Accent2" xfId="5192" builtinId="35" hidden="1"/>
    <cellStyle name="40% - Accent2" xfId="5243" builtinId="35" hidden="1"/>
    <cellStyle name="40% - Accent2" xfId="5287" builtinId="35" hidden="1"/>
    <cellStyle name="40% - Accent2" xfId="5323" builtinId="35" hidden="1"/>
    <cellStyle name="40% - Accent2" xfId="5363" builtinId="35" hidden="1"/>
    <cellStyle name="40% - Accent2" xfId="5401" builtinId="35" hidden="1"/>
    <cellStyle name="40% - Accent2" xfId="5421" builtinId="35" hidden="1"/>
    <cellStyle name="40% - Accent2" xfId="5474" builtinId="35" hidden="1"/>
    <cellStyle name="40% - Accent2" xfId="5524" builtinId="35" hidden="1"/>
    <cellStyle name="40% - Accent2" xfId="5568" builtinId="35" hidden="1"/>
    <cellStyle name="40% - Accent2" xfId="5605" builtinId="35" hidden="1"/>
    <cellStyle name="40% - Accent2" xfId="5645" builtinId="35" hidden="1"/>
    <cellStyle name="40% - Accent2" xfId="5683" builtinId="35" hidden="1"/>
    <cellStyle name="40% - Accent2" xfId="5708" builtinId="35" hidden="1"/>
    <cellStyle name="40% - Accent2" xfId="5758" builtinId="35" hidden="1"/>
    <cellStyle name="40% - Accent2" xfId="5807" builtinId="35" hidden="1"/>
    <cellStyle name="40% - Accent2" xfId="5849" builtinId="35" hidden="1"/>
    <cellStyle name="40% - Accent2" xfId="5885" builtinId="35" hidden="1"/>
    <cellStyle name="40% - Accent2" xfId="5925" builtinId="35" hidden="1"/>
    <cellStyle name="40% - Accent2" xfId="5963" builtinId="35" hidden="1"/>
    <cellStyle name="40% - Accent2" xfId="5492" builtinId="35" hidden="1"/>
    <cellStyle name="40% - Accent2" xfId="6022" builtinId="35" hidden="1"/>
    <cellStyle name="40% - Accent2" xfId="6067" builtinId="35" hidden="1"/>
    <cellStyle name="40% - Accent2" xfId="6109" builtinId="35" hidden="1"/>
    <cellStyle name="40% - Accent2" xfId="6144" builtinId="35" hidden="1"/>
    <cellStyle name="40% - Accent2" xfId="6184" builtinId="35" hidden="1"/>
    <cellStyle name="40% - Accent2" xfId="6219" builtinId="35" hidden="1"/>
    <cellStyle name="40% - Accent2" xfId="6259" builtinId="35" hidden="1"/>
    <cellStyle name="40% - Accent2" xfId="6300" builtinId="35" hidden="1"/>
    <cellStyle name="40% - Accent2" xfId="6323" builtinId="35" hidden="1"/>
    <cellStyle name="40% - Accent2" xfId="6369" builtinId="35" hidden="1"/>
    <cellStyle name="40% - Accent2" xfId="6409" builtinId="35" hidden="1"/>
    <cellStyle name="40% - Accent2" xfId="6453" builtinId="35" hidden="1"/>
    <cellStyle name="40% - Accent2" xfId="6503" builtinId="35" hidden="1"/>
    <cellStyle name="40% - Accent2" xfId="6542" builtinId="35" hidden="1"/>
    <cellStyle name="40% - Accent2" xfId="6590" builtinId="35" hidden="1"/>
    <cellStyle name="40% - Accent2" xfId="6625" builtinId="35" hidden="1"/>
    <cellStyle name="40% - Accent2" xfId="6674" builtinId="35" hidden="1"/>
    <cellStyle name="40% - Accent2" xfId="6714" builtinId="35" hidden="1"/>
    <cellStyle name="40% - Accent2" xfId="6750" builtinId="35" hidden="1"/>
    <cellStyle name="40% - Accent2" xfId="6790" builtinId="35" hidden="1"/>
    <cellStyle name="40% - Accent2" xfId="6837" builtinId="35" hidden="1"/>
    <cellStyle name="40% - Accent2" xfId="6885" builtinId="35" hidden="1"/>
    <cellStyle name="40% - Accent2" xfId="6924" builtinId="35" hidden="1"/>
    <cellStyle name="40% - Accent2" xfId="6971" builtinId="35" hidden="1"/>
    <cellStyle name="40% - Accent2" xfId="7007" builtinId="35" hidden="1"/>
    <cellStyle name="40% - Accent2" xfId="7056" builtinId="35" hidden="1"/>
    <cellStyle name="40% - Accent2" xfId="7095" builtinId="35" hidden="1"/>
    <cellStyle name="40% - Accent2" xfId="7130" builtinId="35" hidden="1"/>
    <cellStyle name="40% - Accent2" xfId="7168" builtinId="35" hidden="1"/>
    <cellStyle name="40% - Accent2" xfId="7086" builtinId="35" hidden="1"/>
    <cellStyle name="40% - Accent2" xfId="7221" builtinId="35" hidden="1"/>
    <cellStyle name="40% - Accent2" xfId="7261" builtinId="35" hidden="1"/>
    <cellStyle name="40% - Accent2" xfId="7307" builtinId="35" hidden="1"/>
    <cellStyle name="40% - Accent2" xfId="7343" builtinId="35" hidden="1"/>
    <cellStyle name="40% - Accent2" xfId="7392" builtinId="35" hidden="1"/>
    <cellStyle name="40% - Accent2" xfId="7433" builtinId="35" hidden="1"/>
    <cellStyle name="40% - Accent2" xfId="7469" builtinId="35" hidden="1"/>
    <cellStyle name="40% - Accent2" xfId="7509" builtinId="35" hidden="1"/>
    <cellStyle name="40% - Accent2" xfId="7192" builtinId="35" hidden="1"/>
    <cellStyle name="40% - Accent2" xfId="7550" builtinId="35" hidden="1"/>
    <cellStyle name="40% - Accent2" xfId="7587" builtinId="35" hidden="1"/>
    <cellStyle name="40% - Accent2" xfId="7630" builtinId="35" hidden="1"/>
    <cellStyle name="40% - Accent2" xfId="7662" builtinId="35" hidden="1"/>
    <cellStyle name="40% - Accent2" xfId="7707" builtinId="35" hidden="1"/>
    <cellStyle name="40% - Accent2" xfId="7743" builtinId="35" hidden="1"/>
    <cellStyle name="40% - Accent2" xfId="7776" builtinId="35" hidden="1"/>
    <cellStyle name="40% - Accent2" xfId="7812" builtinId="35" hidden="1"/>
    <cellStyle name="40% - Accent2" xfId="6582" builtinId="35" hidden="1"/>
    <cellStyle name="40% - Accent2" xfId="7850" builtinId="35" hidden="1"/>
    <cellStyle name="40% - Accent2" xfId="7882" builtinId="35" hidden="1"/>
    <cellStyle name="40% - Accent2" xfId="7929" builtinId="35" hidden="1"/>
    <cellStyle name="40% - Accent2" xfId="7978" builtinId="35" hidden="1"/>
    <cellStyle name="40% - Accent2" xfId="8027" builtinId="35" hidden="1"/>
    <cellStyle name="40% - Accent2" xfId="8070" builtinId="35" hidden="1"/>
    <cellStyle name="40% - Accent2" xfId="8107" builtinId="35" hidden="1"/>
    <cellStyle name="40% - Accent2" xfId="8147" builtinId="35" hidden="1"/>
    <cellStyle name="40% - Accent2" xfId="8185" builtinId="35" hidden="1"/>
    <cellStyle name="40% - Accent2" xfId="8220" builtinId="35" hidden="1"/>
    <cellStyle name="40% - Accent2" xfId="8272" builtinId="35" hidden="1"/>
    <cellStyle name="40% - Accent2" xfId="8323" builtinId="35" hidden="1"/>
    <cellStyle name="40% - Accent2" xfId="8367" builtinId="35" hidden="1"/>
    <cellStyle name="40% - Accent2" xfId="8403" builtinId="35" hidden="1"/>
    <cellStyle name="40% - Accent2" xfId="8443" builtinId="35" hidden="1"/>
    <cellStyle name="40% - Accent2" xfId="8481" builtinId="35" hidden="1"/>
    <cellStyle name="40% - Accent2" xfId="8501" builtinId="35" hidden="1"/>
    <cellStyle name="40% - Accent2" xfId="8554" builtinId="35" hidden="1"/>
    <cellStyle name="40% - Accent2" xfId="8604" builtinId="35" hidden="1"/>
    <cellStyle name="40% - Accent2" xfId="8648" builtinId="35" hidden="1"/>
    <cellStyle name="40% - Accent2" xfId="8685" builtinId="35" hidden="1"/>
    <cellStyle name="40% - Accent2" xfId="8725" builtinId="35" hidden="1"/>
    <cellStyle name="40% - Accent2" xfId="8763" builtinId="35" hidden="1"/>
    <cellStyle name="40% - Accent2" xfId="8788" builtinId="35" hidden="1"/>
    <cellStyle name="40% - Accent2" xfId="8838" builtinId="35" hidden="1"/>
    <cellStyle name="40% - Accent2" xfId="8887" builtinId="35" hidden="1"/>
    <cellStyle name="40% - Accent2" xfId="8929" builtinId="35" hidden="1"/>
    <cellStyle name="40% - Accent2" xfId="8965" builtinId="35" hidden="1"/>
    <cellStyle name="40% - Accent2" xfId="9005" builtinId="35" hidden="1"/>
    <cellStyle name="40% - Accent2" xfId="9043" builtinId="35" hidden="1"/>
    <cellStyle name="40% - Accent2" xfId="8572" builtinId="35" hidden="1"/>
    <cellStyle name="40% - Accent2" xfId="9101" builtinId="35" hidden="1"/>
    <cellStyle name="40% - Accent2" xfId="9146" builtinId="35" hidden="1"/>
    <cellStyle name="40% - Accent2" xfId="9187" builtinId="35" hidden="1"/>
    <cellStyle name="40% - Accent2" xfId="9222" builtinId="35" hidden="1"/>
    <cellStyle name="40% - Accent2" xfId="9261" builtinId="35" hidden="1"/>
    <cellStyle name="40% - Accent2" xfId="9296" builtinId="35" hidden="1"/>
    <cellStyle name="40% - Accent2" xfId="9336" builtinId="35" hidden="1"/>
    <cellStyle name="40% - Accent2" xfId="9377" builtinId="35" hidden="1"/>
    <cellStyle name="40% - Accent2" xfId="9396" builtinId="35" hidden="1"/>
    <cellStyle name="40% - Accent2" xfId="9437" builtinId="35" hidden="1"/>
    <cellStyle name="40% - Accent2" xfId="9476" builtinId="35" hidden="1"/>
    <cellStyle name="40% - Accent2" xfId="9520" builtinId="35" hidden="1"/>
    <cellStyle name="40% - Accent2" xfId="9570" builtinId="35" hidden="1"/>
    <cellStyle name="40% - Accent2" xfId="9609" builtinId="35" hidden="1"/>
    <cellStyle name="40% - Accent2" xfId="9657" builtinId="35" hidden="1"/>
    <cellStyle name="40% - Accent2" xfId="9692" builtinId="35" hidden="1"/>
    <cellStyle name="40% - Accent2" xfId="9741" builtinId="35" hidden="1"/>
    <cellStyle name="40% - Accent2" xfId="9781" builtinId="35" hidden="1"/>
    <cellStyle name="40% - Accent2" xfId="9817" builtinId="35" hidden="1"/>
    <cellStyle name="40% - Accent2" xfId="9857" builtinId="35" hidden="1"/>
    <cellStyle name="40% - Accent2" xfId="9904" builtinId="35" hidden="1"/>
    <cellStyle name="40% - Accent2" xfId="9952" builtinId="35" hidden="1"/>
    <cellStyle name="40% - Accent2" xfId="9991" builtinId="35" hidden="1"/>
    <cellStyle name="40% - Accent2" xfId="10038" builtinId="35" hidden="1"/>
    <cellStyle name="40% - Accent2" xfId="10074" builtinId="35" hidden="1"/>
    <cellStyle name="40% - Accent2" xfId="10123" builtinId="35" hidden="1"/>
    <cellStyle name="40% - Accent2" xfId="10162" builtinId="35" hidden="1"/>
    <cellStyle name="40% - Accent2" xfId="10197" builtinId="35" hidden="1"/>
    <cellStyle name="40% - Accent2" xfId="10235" builtinId="35" hidden="1"/>
    <cellStyle name="40% - Accent2" xfId="10153" builtinId="35" hidden="1"/>
    <cellStyle name="40% - Accent2" xfId="10288" builtinId="35" hidden="1"/>
    <cellStyle name="40% - Accent2" xfId="10328" builtinId="35" hidden="1"/>
    <cellStyle name="40% - Accent2" xfId="10374" builtinId="35" hidden="1"/>
    <cellStyle name="40% - Accent2" xfId="10410" builtinId="35" hidden="1"/>
    <cellStyle name="40% - Accent2" xfId="10459" builtinId="35" hidden="1"/>
    <cellStyle name="40% - Accent2" xfId="10500" builtinId="35" hidden="1"/>
    <cellStyle name="40% - Accent2" xfId="10536" builtinId="35" hidden="1"/>
    <cellStyle name="40% - Accent2" xfId="10576" builtinId="35" hidden="1"/>
    <cellStyle name="40% - Accent2" xfId="10259" builtinId="35" hidden="1"/>
    <cellStyle name="40% - Accent2" xfId="10617" builtinId="35" hidden="1"/>
    <cellStyle name="40% - Accent2" xfId="10654" builtinId="35" hidden="1"/>
    <cellStyle name="40% - Accent2" xfId="10697" builtinId="35" hidden="1"/>
    <cellStyle name="40% - Accent2" xfId="10729" builtinId="35" hidden="1"/>
    <cellStyle name="40% - Accent2" xfId="10774" builtinId="35" hidden="1"/>
    <cellStyle name="40% - Accent2" xfId="10810" builtinId="35" hidden="1"/>
    <cellStyle name="40% - Accent2" xfId="10843" builtinId="35" hidden="1"/>
    <cellStyle name="40% - Accent2" xfId="10879" builtinId="35" hidden="1"/>
    <cellStyle name="40% - Accent2" xfId="9649" builtinId="35" hidden="1"/>
    <cellStyle name="40% - Accent2" xfId="10917" builtinId="35" hidden="1"/>
    <cellStyle name="40% - Accent2" xfId="10949" builtinId="35" hidden="1"/>
    <cellStyle name="40% - Accent2" xfId="10996" builtinId="35" hidden="1"/>
    <cellStyle name="40% - Accent2" xfId="11045" builtinId="35" hidden="1"/>
    <cellStyle name="40% - Accent2" xfId="11094" builtinId="35" hidden="1"/>
    <cellStyle name="40% - Accent2" xfId="11137" builtinId="35" hidden="1"/>
    <cellStyle name="40% - Accent2" xfId="11174" builtinId="35" hidden="1"/>
    <cellStyle name="40% - Accent2" xfId="11214" builtinId="35" hidden="1"/>
    <cellStyle name="40% - Accent2" xfId="11252" builtinId="35" hidden="1"/>
    <cellStyle name="40% - Accent2" xfId="11287" builtinId="35" hidden="1"/>
    <cellStyle name="40% - Accent2" xfId="11340" builtinId="35" hidden="1"/>
    <cellStyle name="40% - Accent2" xfId="11391" builtinId="35" hidden="1"/>
    <cellStyle name="40% - Accent2" xfId="11435" builtinId="35" hidden="1"/>
    <cellStyle name="40% - Accent2" xfId="11471" builtinId="35" hidden="1"/>
    <cellStyle name="40% - Accent2" xfId="11511" builtinId="35" hidden="1"/>
    <cellStyle name="40% - Accent2" xfId="11549" builtinId="35" hidden="1"/>
    <cellStyle name="40% - Accent2" xfId="11569" builtinId="35" hidden="1"/>
    <cellStyle name="40% - Accent2" xfId="11622" builtinId="35" hidden="1"/>
    <cellStyle name="40% - Accent2" xfId="11672" builtinId="35" hidden="1"/>
    <cellStyle name="40% - Accent2" xfId="11716" builtinId="35" hidden="1"/>
    <cellStyle name="40% - Accent2" xfId="11753" builtinId="35" hidden="1"/>
    <cellStyle name="40% - Accent2" xfId="11793" builtinId="35" hidden="1"/>
    <cellStyle name="40% - Accent2" xfId="11831" builtinId="35" hidden="1"/>
    <cellStyle name="40% - Accent2" xfId="11856" builtinId="35" hidden="1"/>
    <cellStyle name="40% - Accent2" xfId="11906" builtinId="35" hidden="1"/>
    <cellStyle name="40% - Accent2" xfId="11955" builtinId="35" hidden="1"/>
    <cellStyle name="40% - Accent2" xfId="11997" builtinId="35" hidden="1"/>
    <cellStyle name="40% - Accent2" xfId="12033" builtinId="35" hidden="1"/>
    <cellStyle name="40% - Accent2" xfId="12073" builtinId="35" hidden="1"/>
    <cellStyle name="40% - Accent2" xfId="12111" builtinId="35" hidden="1"/>
    <cellStyle name="40% - Accent2" xfId="11640" builtinId="35" hidden="1"/>
    <cellStyle name="40% - Accent2" xfId="12170" builtinId="35" hidden="1"/>
    <cellStyle name="40% - Accent2" xfId="12215" builtinId="35" hidden="1"/>
    <cellStyle name="40% - Accent2" xfId="12257" builtinId="35" hidden="1"/>
    <cellStyle name="40% - Accent2" xfId="12292" builtinId="35" hidden="1"/>
    <cellStyle name="40% - Accent2" xfId="12332" builtinId="35" hidden="1"/>
    <cellStyle name="40% - Accent2" xfId="12367" builtinId="35" hidden="1"/>
    <cellStyle name="40% - Accent2" xfId="12407" builtinId="35" hidden="1"/>
    <cellStyle name="40% - Accent2" xfId="12448" builtinId="35" hidden="1"/>
    <cellStyle name="40% - Accent2" xfId="12488" builtinId="35" hidden="1"/>
    <cellStyle name="40% - Accent2" xfId="12530" builtinId="35" hidden="1"/>
    <cellStyle name="40% - Accent2" xfId="12569" builtinId="35" hidden="1"/>
    <cellStyle name="40% - Accent2" xfId="12612" builtinId="35" hidden="1"/>
    <cellStyle name="40% - Accent2" xfId="12662" builtinId="35" hidden="1"/>
    <cellStyle name="40% - Accent2" xfId="12701" builtinId="35" hidden="1"/>
    <cellStyle name="40% - Accent2" xfId="12749" builtinId="35" hidden="1"/>
    <cellStyle name="40% - Accent2" xfId="12784" builtinId="35" hidden="1"/>
    <cellStyle name="40% - Accent2" xfId="12833" builtinId="35" hidden="1"/>
    <cellStyle name="40% - Accent2" xfId="12873" builtinId="35" hidden="1"/>
    <cellStyle name="40% - Accent2" xfId="12909" builtinId="35" hidden="1"/>
    <cellStyle name="40% - Accent2" xfId="12949" builtinId="35" hidden="1"/>
    <cellStyle name="40% - Accent2" xfId="12996" builtinId="35" hidden="1"/>
    <cellStyle name="40% - Accent2" xfId="13044" builtinId="35" hidden="1"/>
    <cellStyle name="40% - Accent2" xfId="13083" builtinId="35" hidden="1"/>
    <cellStyle name="40% - Accent2" xfId="13130" builtinId="35" hidden="1"/>
    <cellStyle name="40% - Accent2" xfId="13166" builtinId="35" hidden="1"/>
    <cellStyle name="40% - Accent2" xfId="13215" builtinId="35" hidden="1"/>
    <cellStyle name="40% - Accent2" xfId="13254" builtinId="35" hidden="1"/>
    <cellStyle name="40% - Accent2" xfId="13289" builtinId="35" hidden="1"/>
    <cellStyle name="40% - Accent2" xfId="13327" builtinId="35" hidden="1"/>
    <cellStyle name="40% - Accent2" xfId="13245" builtinId="35" hidden="1"/>
    <cellStyle name="40% - Accent2" xfId="13380" builtinId="35" hidden="1"/>
    <cellStyle name="40% - Accent2" xfId="13420" builtinId="35" hidden="1"/>
    <cellStyle name="40% - Accent2" xfId="13466" builtinId="35" hidden="1"/>
    <cellStyle name="40% - Accent2" xfId="13502" builtinId="35" hidden="1"/>
    <cellStyle name="40% - Accent2" xfId="13551" builtinId="35" hidden="1"/>
    <cellStyle name="40% - Accent2" xfId="13592" builtinId="35" hidden="1"/>
    <cellStyle name="40% - Accent2" xfId="13628" builtinId="35" hidden="1"/>
    <cellStyle name="40% - Accent2" xfId="13668" builtinId="35" hidden="1"/>
    <cellStyle name="40% - Accent2" xfId="13351" builtinId="35" hidden="1"/>
    <cellStyle name="40% - Accent2" xfId="13709" builtinId="35" hidden="1"/>
    <cellStyle name="40% - Accent2" xfId="13746" builtinId="35" hidden="1"/>
    <cellStyle name="40% - Accent2" xfId="13789" builtinId="35" hidden="1"/>
    <cellStyle name="40% - Accent2" xfId="13821" builtinId="35" hidden="1"/>
    <cellStyle name="40% - Accent2" xfId="13866" builtinId="35" hidden="1"/>
    <cellStyle name="40% - Accent2" xfId="13902" builtinId="35" hidden="1"/>
    <cellStyle name="40% - Accent2" xfId="13935" builtinId="35" hidden="1"/>
    <cellStyle name="40% - Accent2" xfId="13971" builtinId="35" hidden="1"/>
    <cellStyle name="40% - Accent2" xfId="12741" builtinId="35" hidden="1"/>
    <cellStyle name="40% - Accent2" xfId="14009" builtinId="35" hidden="1"/>
    <cellStyle name="40% - Accent2" xfId="14041" builtinId="35" hidden="1"/>
    <cellStyle name="40% - Accent2" xfId="14087" builtinId="35" hidden="1"/>
    <cellStyle name="40% - Accent2" xfId="14136" builtinId="35" hidden="1"/>
    <cellStyle name="40% - Accent2" xfId="14185" builtinId="35" hidden="1"/>
    <cellStyle name="40% - Accent2" xfId="14227" builtinId="35" hidden="1"/>
    <cellStyle name="40% - Accent2" xfId="14264" builtinId="35" hidden="1"/>
    <cellStyle name="40% - Accent2" xfId="14303" builtinId="35" hidden="1"/>
    <cellStyle name="40% - Accent2" xfId="14341" builtinId="35" hidden="1"/>
    <cellStyle name="40% - Accent2" xfId="14375" builtinId="35" hidden="1"/>
    <cellStyle name="40% - Accent2" xfId="14427" builtinId="35" hidden="1"/>
    <cellStyle name="40% - Accent2" xfId="14478" builtinId="35" hidden="1"/>
    <cellStyle name="40% - Accent2" xfId="14521" builtinId="35" hidden="1"/>
    <cellStyle name="40% - Accent2" xfId="14557" builtinId="35" hidden="1"/>
    <cellStyle name="40% - Accent2" xfId="14596" builtinId="35" hidden="1"/>
    <cellStyle name="40% - Accent2" xfId="14634" builtinId="35" hidden="1"/>
    <cellStyle name="40% - Accent2" xfId="14653" builtinId="35" hidden="1"/>
    <cellStyle name="40% - Accent2" xfId="14706" builtinId="35" hidden="1"/>
    <cellStyle name="40% - Accent2" xfId="14756" builtinId="35" hidden="1"/>
    <cellStyle name="40% - Accent2" xfId="14799" builtinId="35" hidden="1"/>
    <cellStyle name="40% - Accent2" xfId="14836" builtinId="35" hidden="1"/>
    <cellStyle name="40% - Accent2" xfId="14875" builtinId="35" hidden="1"/>
    <cellStyle name="40% - Accent2" xfId="14913" builtinId="35" hidden="1"/>
    <cellStyle name="40% - Accent2" xfId="14937" builtinId="35" hidden="1"/>
    <cellStyle name="40% - Accent2" xfId="14987" builtinId="35" hidden="1"/>
    <cellStyle name="40% - Accent2" xfId="15036" builtinId="35" hidden="1"/>
    <cellStyle name="40% - Accent2" xfId="15077" builtinId="35" hidden="1"/>
    <cellStyle name="40% - Accent2" xfId="15113" builtinId="35" hidden="1"/>
    <cellStyle name="40% - Accent2" xfId="15152" builtinId="35" hidden="1"/>
    <cellStyle name="40% - Accent2" xfId="15190" builtinId="35" hidden="1"/>
    <cellStyle name="40% - Accent2" xfId="14724" builtinId="35" hidden="1"/>
    <cellStyle name="40% - Accent2" xfId="15248" builtinId="35" hidden="1"/>
    <cellStyle name="40% - Accent2" xfId="15293" builtinId="35" hidden="1"/>
    <cellStyle name="40% - Accent2" xfId="15334" builtinId="35" hidden="1"/>
    <cellStyle name="40% - Accent2" xfId="15369" builtinId="35" hidden="1"/>
    <cellStyle name="40% - Accent2" xfId="15408" builtinId="35" hidden="1"/>
    <cellStyle name="40% - Accent2" xfId="15443" builtinId="35" hidden="1"/>
    <cellStyle name="40% - Accent2" xfId="15483" builtinId="35" hidden="1"/>
    <cellStyle name="40% - Accent2" xfId="15524" builtinId="35" hidden="1"/>
    <cellStyle name="40% - Accent3" xfId="35" builtinId="39" hidden="1"/>
    <cellStyle name="40% - Accent3" xfId="89" builtinId="39" hidden="1"/>
    <cellStyle name="40% - Accent3" xfId="140" builtinId="39" hidden="1"/>
    <cellStyle name="40% - Accent3" xfId="193" builtinId="39" hidden="1"/>
    <cellStyle name="40% - Accent3" xfId="233" builtinId="39" hidden="1"/>
    <cellStyle name="40% - Accent3" xfId="279" builtinId="39" hidden="1"/>
    <cellStyle name="40% - Accent3" xfId="329" builtinId="39" hidden="1"/>
    <cellStyle name="40% - Accent3" xfId="368" builtinId="39" hidden="1"/>
    <cellStyle name="40% - Accent3" xfId="416" builtinId="39" hidden="1"/>
    <cellStyle name="40% - Accent3" xfId="451" builtinId="39" hidden="1"/>
    <cellStyle name="40% - Accent3" xfId="500" builtinId="39" hidden="1"/>
    <cellStyle name="40% - Accent3" xfId="540" builtinId="39" hidden="1"/>
    <cellStyle name="40% - Accent3" xfId="576" builtinId="39" hidden="1"/>
    <cellStyle name="40% - Accent3" xfId="616" builtinId="39" hidden="1"/>
    <cellStyle name="40% - Accent3" xfId="663" builtinId="39" hidden="1"/>
    <cellStyle name="40% - Accent3" xfId="711" builtinId="39" hidden="1"/>
    <cellStyle name="40% - Accent3" xfId="750" builtinId="39" hidden="1"/>
    <cellStyle name="40% - Accent3" xfId="797" builtinId="39" hidden="1"/>
    <cellStyle name="40% - Accent3" xfId="833" builtinId="39" hidden="1"/>
    <cellStyle name="40% - Accent3" xfId="882" builtinId="39" hidden="1"/>
    <cellStyle name="40% - Accent3" xfId="921" builtinId="39" hidden="1"/>
    <cellStyle name="40% - Accent3" xfId="956" builtinId="39" hidden="1"/>
    <cellStyle name="40% - Accent3" xfId="994" builtinId="39" hidden="1"/>
    <cellStyle name="40% - Accent3" xfId="680" builtinId="39" hidden="1"/>
    <cellStyle name="40% - Accent3" xfId="1047" builtinId="39" hidden="1"/>
    <cellStyle name="40% - Accent3" xfId="1087" builtinId="39" hidden="1"/>
    <cellStyle name="40% - Accent3" xfId="1133" builtinId="39" hidden="1"/>
    <cellStyle name="40% - Accent3" xfId="1169" builtinId="39" hidden="1"/>
    <cellStyle name="40% - Accent3" xfId="1218" builtinId="39" hidden="1"/>
    <cellStyle name="40% - Accent3" xfId="1259" builtinId="39" hidden="1"/>
    <cellStyle name="40% - Accent3" xfId="1295" builtinId="39" hidden="1"/>
    <cellStyle name="40% - Accent3" xfId="1335" builtinId="39" hidden="1"/>
    <cellStyle name="40% - Accent3" xfId="1151" builtinId="39" hidden="1"/>
    <cellStyle name="40% - Accent3" xfId="1376" builtinId="39" hidden="1"/>
    <cellStyle name="40% - Accent3" xfId="1413" builtinId="39" hidden="1"/>
    <cellStyle name="40% - Accent3" xfId="1456" builtinId="39" hidden="1"/>
    <cellStyle name="40% - Accent3" xfId="1488" builtinId="39" hidden="1"/>
    <cellStyle name="40% - Accent3" xfId="1533" builtinId="39" hidden="1"/>
    <cellStyle name="40% - Accent3" xfId="1569" builtinId="39" hidden="1"/>
    <cellStyle name="40% - Accent3" xfId="1602" builtinId="39" hidden="1"/>
    <cellStyle name="40% - Accent3" xfId="1638" builtinId="39" hidden="1"/>
    <cellStyle name="40% - Accent3" xfId="523" builtinId="39" hidden="1"/>
    <cellStyle name="40% - Accent3" xfId="1676" builtinId="39" hidden="1"/>
    <cellStyle name="40% - Accent3" xfId="1708" builtinId="39" hidden="1"/>
    <cellStyle name="40% - Accent3" xfId="1755" builtinId="39" hidden="1"/>
    <cellStyle name="40% - Accent3" xfId="1804" builtinId="39" hidden="1"/>
    <cellStyle name="40% - Accent3" xfId="1853" builtinId="39" hidden="1"/>
    <cellStyle name="40% - Accent3" xfId="1896" builtinId="39" hidden="1"/>
    <cellStyle name="40% - Accent3" xfId="1933" builtinId="39" hidden="1"/>
    <cellStyle name="40% - Accent3" xfId="1973" builtinId="39" hidden="1"/>
    <cellStyle name="40% - Accent3" xfId="2011" builtinId="39" hidden="1"/>
    <cellStyle name="40% - Accent3" xfId="2046" builtinId="39" hidden="1"/>
    <cellStyle name="40% - Accent3" xfId="2099" builtinId="39" hidden="1"/>
    <cellStyle name="40% - Accent3" xfId="2150" builtinId="39" hidden="1"/>
    <cellStyle name="40% - Accent3" xfId="2194" builtinId="39" hidden="1"/>
    <cellStyle name="40% - Accent3" xfId="2230" builtinId="39" hidden="1"/>
    <cellStyle name="40% - Accent3" xfId="2270" builtinId="39" hidden="1"/>
    <cellStyle name="40% - Accent3" xfId="2308" builtinId="39" hidden="1"/>
    <cellStyle name="40% - Accent3" xfId="2328" builtinId="39" hidden="1"/>
    <cellStyle name="40% - Accent3" xfId="2381" builtinId="39" hidden="1"/>
    <cellStyle name="40% - Accent3" xfId="2431" builtinId="39" hidden="1"/>
    <cellStyle name="40% - Accent3" xfId="2475" builtinId="39" hidden="1"/>
    <cellStyle name="40% - Accent3" xfId="2512" builtinId="39" hidden="1"/>
    <cellStyle name="40% - Accent3" xfId="2552" builtinId="39" hidden="1"/>
    <cellStyle name="40% - Accent3" xfId="2590" builtinId="39" hidden="1"/>
    <cellStyle name="40% - Accent3" xfId="2615" builtinId="39" hidden="1"/>
    <cellStyle name="40% - Accent3" xfId="2665" builtinId="39" hidden="1"/>
    <cellStyle name="40% - Accent3" xfId="2714" builtinId="39" hidden="1"/>
    <cellStyle name="40% - Accent3" xfId="2756" builtinId="39" hidden="1"/>
    <cellStyle name="40% - Accent3" xfId="2792" builtinId="39" hidden="1"/>
    <cellStyle name="40% - Accent3" xfId="2832" builtinId="39" hidden="1"/>
    <cellStyle name="40% - Accent3" xfId="2870" builtinId="39" hidden="1"/>
    <cellStyle name="40% - Accent3" xfId="2889" builtinId="39" hidden="1"/>
    <cellStyle name="40% - Accent3" xfId="2929" builtinId="39" hidden="1"/>
    <cellStyle name="40% - Accent3" xfId="2974" builtinId="39" hidden="1"/>
    <cellStyle name="40% - Accent3" xfId="3016" builtinId="39" hidden="1"/>
    <cellStyle name="40% - Accent3" xfId="3051" builtinId="39" hidden="1"/>
    <cellStyle name="40% - Accent3" xfId="3091" builtinId="39" hidden="1"/>
    <cellStyle name="40% - Accent3" xfId="3126" builtinId="39" hidden="1"/>
    <cellStyle name="40% - Accent3" xfId="3166" builtinId="39" hidden="1"/>
    <cellStyle name="40% - Accent3" xfId="3207" builtinId="39" hidden="1"/>
    <cellStyle name="40% - Accent3" xfId="3241" builtinId="39" hidden="1"/>
    <cellStyle name="40% - Accent3" xfId="3290" builtinId="39" hidden="1"/>
    <cellStyle name="40% - Accent3" xfId="3330" builtinId="39" hidden="1"/>
    <cellStyle name="40% - Accent3" xfId="3376" builtinId="39" hidden="1"/>
    <cellStyle name="40% - Accent3" xfId="3426" builtinId="39" hidden="1"/>
    <cellStyle name="40% - Accent3" xfId="3465" builtinId="39" hidden="1"/>
    <cellStyle name="40% - Accent3" xfId="3513" builtinId="39" hidden="1"/>
    <cellStyle name="40% - Accent3" xfId="3548" builtinId="39" hidden="1"/>
    <cellStyle name="40% - Accent3" xfId="3597" builtinId="39" hidden="1"/>
    <cellStyle name="40% - Accent3" xfId="3637" builtinId="39" hidden="1"/>
    <cellStyle name="40% - Accent3" xfId="3673" builtinId="39" hidden="1"/>
    <cellStyle name="40% - Accent3" xfId="3713" builtinId="39" hidden="1"/>
    <cellStyle name="40% - Accent3" xfId="3760" builtinId="39" hidden="1"/>
    <cellStyle name="40% - Accent3" xfId="3808" builtinId="39" hidden="1"/>
    <cellStyle name="40% - Accent3" xfId="3847" builtinId="39" hidden="1"/>
    <cellStyle name="40% - Accent3" xfId="3894" builtinId="39" hidden="1"/>
    <cellStyle name="40% - Accent3" xfId="3930" builtinId="39" hidden="1"/>
    <cellStyle name="40% - Accent3" xfId="3979" builtinId="39" hidden="1"/>
    <cellStyle name="40% - Accent3" xfId="4018" builtinId="39" hidden="1"/>
    <cellStyle name="40% - Accent3" xfId="4053" builtinId="39" hidden="1"/>
    <cellStyle name="40% - Accent3" xfId="4091" builtinId="39" hidden="1"/>
    <cellStyle name="40% - Accent3" xfId="3777" builtinId="39" hidden="1"/>
    <cellStyle name="40% - Accent3" xfId="4144" builtinId="39" hidden="1"/>
    <cellStyle name="40% - Accent3" xfId="4184" builtinId="39" hidden="1"/>
    <cellStyle name="40% - Accent3" xfId="4230" builtinId="39" hidden="1"/>
    <cellStyle name="40% - Accent3" xfId="4266" builtinId="39" hidden="1"/>
    <cellStyle name="40% - Accent3" xfId="4315" builtinId="39" hidden="1"/>
    <cellStyle name="40% - Accent3" xfId="4356" builtinId="39" hidden="1"/>
    <cellStyle name="40% - Accent3" xfId="4392" builtinId="39" hidden="1"/>
    <cellStyle name="40% - Accent3" xfId="4432" builtinId="39" hidden="1"/>
    <cellStyle name="40% - Accent3" xfId="4248" builtinId="39" hidden="1"/>
    <cellStyle name="40% - Accent3" xfId="4473" builtinId="39" hidden="1"/>
    <cellStyle name="40% - Accent3" xfId="4510" builtinId="39" hidden="1"/>
    <cellStyle name="40% - Accent3" xfId="4553" builtinId="39" hidden="1"/>
    <cellStyle name="40% - Accent3" xfId="4585" builtinId="39" hidden="1"/>
    <cellStyle name="40% - Accent3" xfId="4630" builtinId="39" hidden="1"/>
    <cellStyle name="40% - Accent3" xfId="4666" builtinId="39" hidden="1"/>
    <cellStyle name="40% - Accent3" xfId="4699" builtinId="39" hidden="1"/>
    <cellStyle name="40% - Accent3" xfId="4735" builtinId="39" hidden="1"/>
    <cellStyle name="40% - Accent3" xfId="3620" builtinId="39" hidden="1"/>
    <cellStyle name="40% - Accent3" xfId="4773" builtinId="39" hidden="1"/>
    <cellStyle name="40% - Accent3" xfId="4805" builtinId="39" hidden="1"/>
    <cellStyle name="40% - Accent3" xfId="4852" builtinId="39" hidden="1"/>
    <cellStyle name="40% - Accent3" xfId="4901" builtinId="39" hidden="1"/>
    <cellStyle name="40% - Accent3" xfId="4950" builtinId="39" hidden="1"/>
    <cellStyle name="40% - Accent3" xfId="4993" builtinId="39" hidden="1"/>
    <cellStyle name="40% - Accent3" xfId="5030" builtinId="39" hidden="1"/>
    <cellStyle name="40% - Accent3" xfId="5070" builtinId="39" hidden="1"/>
    <cellStyle name="40% - Accent3" xfId="5108" builtinId="39" hidden="1"/>
    <cellStyle name="40% - Accent3" xfId="5143" builtinId="39" hidden="1"/>
    <cellStyle name="40% - Accent3" xfId="5196" builtinId="39" hidden="1"/>
    <cellStyle name="40% - Accent3" xfId="5247" builtinId="39" hidden="1"/>
    <cellStyle name="40% - Accent3" xfId="5291" builtinId="39" hidden="1"/>
    <cellStyle name="40% - Accent3" xfId="5327" builtinId="39" hidden="1"/>
    <cellStyle name="40% - Accent3" xfId="5367" builtinId="39" hidden="1"/>
    <cellStyle name="40% - Accent3" xfId="5405" builtinId="39" hidden="1"/>
    <cellStyle name="40% - Accent3" xfId="5425" builtinId="39" hidden="1"/>
    <cellStyle name="40% - Accent3" xfId="5478" builtinId="39" hidden="1"/>
    <cellStyle name="40% - Accent3" xfId="5528" builtinId="39" hidden="1"/>
    <cellStyle name="40% - Accent3" xfId="5572" builtinId="39" hidden="1"/>
    <cellStyle name="40% - Accent3" xfId="5609" builtinId="39" hidden="1"/>
    <cellStyle name="40% - Accent3" xfId="5649" builtinId="39" hidden="1"/>
    <cellStyle name="40% - Accent3" xfId="5687" builtinId="39" hidden="1"/>
    <cellStyle name="40% - Accent3" xfId="5712" builtinId="39" hidden="1"/>
    <cellStyle name="40% - Accent3" xfId="5762" builtinId="39" hidden="1"/>
    <cellStyle name="40% - Accent3" xfId="5811" builtinId="39" hidden="1"/>
    <cellStyle name="40% - Accent3" xfId="5853" builtinId="39" hidden="1"/>
    <cellStyle name="40% - Accent3" xfId="5889" builtinId="39" hidden="1"/>
    <cellStyle name="40% - Accent3" xfId="5929" builtinId="39" hidden="1"/>
    <cellStyle name="40% - Accent3" xfId="5967" builtinId="39" hidden="1"/>
    <cellStyle name="40% - Accent3" xfId="5986" builtinId="39" hidden="1"/>
    <cellStyle name="40% - Accent3" xfId="6026" builtinId="39" hidden="1"/>
    <cellStyle name="40% - Accent3" xfId="6071" builtinId="39" hidden="1"/>
    <cellStyle name="40% - Accent3" xfId="6113" builtinId="39" hidden="1"/>
    <cellStyle name="40% - Accent3" xfId="6148" builtinId="39" hidden="1"/>
    <cellStyle name="40% - Accent3" xfId="6188" builtinId="39" hidden="1"/>
    <cellStyle name="40% - Accent3" xfId="6223" builtinId="39" hidden="1"/>
    <cellStyle name="40% - Accent3" xfId="6263" builtinId="39" hidden="1"/>
    <cellStyle name="40% - Accent3" xfId="6304" builtinId="39" hidden="1"/>
    <cellStyle name="40% - Accent3" xfId="6327" builtinId="39" hidden="1"/>
    <cellStyle name="40% - Accent3" xfId="6373" builtinId="39" hidden="1"/>
    <cellStyle name="40% - Accent3" xfId="6413" builtinId="39" hidden="1"/>
    <cellStyle name="40% - Accent3" xfId="6457" builtinId="39" hidden="1"/>
    <cellStyle name="40% - Accent3" xfId="6507" builtinId="39" hidden="1"/>
    <cellStyle name="40% - Accent3" xfId="6546" builtinId="39" hidden="1"/>
    <cellStyle name="40% - Accent3" xfId="6594" builtinId="39" hidden="1"/>
    <cellStyle name="40% - Accent3" xfId="6629" builtinId="39" hidden="1"/>
    <cellStyle name="40% - Accent3" xfId="6678" builtinId="39" hidden="1"/>
    <cellStyle name="40% - Accent3" xfId="6718" builtinId="39" hidden="1"/>
    <cellStyle name="40% - Accent3" xfId="6754" builtinId="39" hidden="1"/>
    <cellStyle name="40% - Accent3" xfId="6794" builtinId="39" hidden="1"/>
    <cellStyle name="40% - Accent3" xfId="6841" builtinId="39" hidden="1"/>
    <cellStyle name="40% - Accent3" xfId="6889" builtinId="39" hidden="1"/>
    <cellStyle name="40% - Accent3" xfId="6928" builtinId="39" hidden="1"/>
    <cellStyle name="40% - Accent3" xfId="6975" builtinId="39" hidden="1"/>
    <cellStyle name="40% - Accent3" xfId="7011" builtinId="39" hidden="1"/>
    <cellStyle name="40% - Accent3" xfId="7060" builtinId="39" hidden="1"/>
    <cellStyle name="40% - Accent3" xfId="7099" builtinId="39" hidden="1"/>
    <cellStyle name="40% - Accent3" xfId="7134" builtinId="39" hidden="1"/>
    <cellStyle name="40% - Accent3" xfId="7172" builtinId="39" hidden="1"/>
    <cellStyle name="40% - Accent3" xfId="6858" builtinId="39" hidden="1"/>
    <cellStyle name="40% - Accent3" xfId="7225" builtinId="39" hidden="1"/>
    <cellStyle name="40% - Accent3" xfId="7265" builtinId="39" hidden="1"/>
    <cellStyle name="40% - Accent3" xfId="7311" builtinId="39" hidden="1"/>
    <cellStyle name="40% - Accent3" xfId="7347" builtinId="39" hidden="1"/>
    <cellStyle name="40% - Accent3" xfId="7396" builtinId="39" hidden="1"/>
    <cellStyle name="40% - Accent3" xfId="7437" builtinId="39" hidden="1"/>
    <cellStyle name="40% - Accent3" xfId="7473" builtinId="39" hidden="1"/>
    <cellStyle name="40% - Accent3" xfId="7513" builtinId="39" hidden="1"/>
    <cellStyle name="40% - Accent3" xfId="7329" builtinId="39" hidden="1"/>
    <cellStyle name="40% - Accent3" xfId="7554" builtinId="39" hidden="1"/>
    <cellStyle name="40% - Accent3" xfId="7591" builtinId="39" hidden="1"/>
    <cellStyle name="40% - Accent3" xfId="7634" builtinId="39" hidden="1"/>
    <cellStyle name="40% - Accent3" xfId="7666" builtinId="39" hidden="1"/>
    <cellStyle name="40% - Accent3" xfId="7711" builtinId="39" hidden="1"/>
    <cellStyle name="40% - Accent3" xfId="7747" builtinId="39" hidden="1"/>
    <cellStyle name="40% - Accent3" xfId="7780" builtinId="39" hidden="1"/>
    <cellStyle name="40% - Accent3" xfId="7816" builtinId="39" hidden="1"/>
    <cellStyle name="40% - Accent3" xfId="6701" builtinId="39" hidden="1"/>
    <cellStyle name="40% - Accent3" xfId="7854" builtinId="39" hidden="1"/>
    <cellStyle name="40% - Accent3" xfId="7886" builtinId="39" hidden="1"/>
    <cellStyle name="40% - Accent3" xfId="7933" builtinId="39" hidden="1"/>
    <cellStyle name="40% - Accent3" xfId="7982" builtinId="39" hidden="1"/>
    <cellStyle name="40% - Accent3" xfId="8031" builtinId="39" hidden="1"/>
    <cellStyle name="40% - Accent3" xfId="8074" builtinId="39" hidden="1"/>
    <cellStyle name="40% - Accent3" xfId="8111" builtinId="39" hidden="1"/>
    <cellStyle name="40% - Accent3" xfId="8151" builtinId="39" hidden="1"/>
    <cellStyle name="40% - Accent3" xfId="8189" builtinId="39" hidden="1"/>
    <cellStyle name="40% - Accent3" xfId="8224" builtinId="39" hidden="1"/>
    <cellStyle name="40% - Accent3" xfId="8276" builtinId="39" hidden="1"/>
    <cellStyle name="40% - Accent3" xfId="8327" builtinId="39" hidden="1"/>
    <cellStyle name="40% - Accent3" xfId="8371" builtinId="39" hidden="1"/>
    <cellStyle name="40% - Accent3" xfId="8407" builtinId="39" hidden="1"/>
    <cellStyle name="40% - Accent3" xfId="8447" builtinId="39" hidden="1"/>
    <cellStyle name="40% - Accent3" xfId="8485" builtinId="39" hidden="1"/>
    <cellStyle name="40% - Accent3" xfId="8505" builtinId="39" hidden="1"/>
    <cellStyle name="40% - Accent3" xfId="8558" builtinId="39" hidden="1"/>
    <cellStyle name="40% - Accent3" xfId="8608" builtinId="39" hidden="1"/>
    <cellStyle name="40% - Accent3" xfId="8652" builtinId="39" hidden="1"/>
    <cellStyle name="40% - Accent3" xfId="8689" builtinId="39" hidden="1"/>
    <cellStyle name="40% - Accent3" xfId="8729" builtinId="39" hidden="1"/>
    <cellStyle name="40% - Accent3" xfId="8767" builtinId="39" hidden="1"/>
    <cellStyle name="40% - Accent3" xfId="8792" builtinId="39" hidden="1"/>
    <cellStyle name="40% - Accent3" xfId="8842" builtinId="39" hidden="1"/>
    <cellStyle name="40% - Accent3" xfId="8891" builtinId="39" hidden="1"/>
    <cellStyle name="40% - Accent3" xfId="8933" builtinId="39" hidden="1"/>
    <cellStyle name="40% - Accent3" xfId="8969" builtinId="39" hidden="1"/>
    <cellStyle name="40% - Accent3" xfId="9009" builtinId="39" hidden="1"/>
    <cellStyle name="40% - Accent3" xfId="9047" builtinId="39" hidden="1"/>
    <cellStyle name="40% - Accent3" xfId="9065" builtinId="39" hidden="1"/>
    <cellStyle name="40% - Accent3" xfId="9105" builtinId="39" hidden="1"/>
    <cellStyle name="40% - Accent3" xfId="9150" builtinId="39" hidden="1"/>
    <cellStyle name="40% - Accent3" xfId="9191" builtinId="39" hidden="1"/>
    <cellStyle name="40% - Accent3" xfId="9226" builtinId="39" hidden="1"/>
    <cellStyle name="40% - Accent3" xfId="9265" builtinId="39" hidden="1"/>
    <cellStyle name="40% - Accent3" xfId="9300" builtinId="39" hidden="1"/>
    <cellStyle name="40% - Accent3" xfId="9340" builtinId="39" hidden="1"/>
    <cellStyle name="40% - Accent3" xfId="9381" builtinId="39" hidden="1"/>
    <cellStyle name="40% - Accent3" xfId="9400" builtinId="39" hidden="1"/>
    <cellStyle name="40% - Accent3" xfId="9441" builtinId="39" hidden="1"/>
    <cellStyle name="40% - Accent3" xfId="9480" builtinId="39" hidden="1"/>
    <cellStyle name="40% - Accent3" xfId="9524" builtinId="39" hidden="1"/>
    <cellStyle name="40% - Accent3" xfId="9574" builtinId="39" hidden="1"/>
    <cellStyle name="40% - Accent3" xfId="9613" builtinId="39" hidden="1"/>
    <cellStyle name="40% - Accent3" xfId="9661" builtinId="39" hidden="1"/>
    <cellStyle name="40% - Accent3" xfId="9696" builtinId="39" hidden="1"/>
    <cellStyle name="40% - Accent3" xfId="9745" builtinId="39" hidden="1"/>
    <cellStyle name="40% - Accent3" xfId="9785" builtinId="39" hidden="1"/>
    <cellStyle name="40% - Accent3" xfId="9821" builtinId="39" hidden="1"/>
    <cellStyle name="40% - Accent3" xfId="9861" builtinId="39" hidden="1"/>
    <cellStyle name="40% - Accent3" xfId="9908" builtinId="39" hidden="1"/>
    <cellStyle name="40% - Accent3" xfId="9956" builtinId="39" hidden="1"/>
    <cellStyle name="40% - Accent3" xfId="9995" builtinId="39" hidden="1"/>
    <cellStyle name="40% - Accent3" xfId="10042" builtinId="39" hidden="1"/>
    <cellStyle name="40% - Accent3" xfId="10078" builtinId="39" hidden="1"/>
    <cellStyle name="40% - Accent3" xfId="10127" builtinId="39" hidden="1"/>
    <cellStyle name="40% - Accent3" xfId="10166" builtinId="39" hidden="1"/>
    <cellStyle name="40% - Accent3" xfId="10201" builtinId="39" hidden="1"/>
    <cellStyle name="40% - Accent3" xfId="10239" builtinId="39" hidden="1"/>
    <cellStyle name="40% - Accent3" xfId="9925" builtinId="39" hidden="1"/>
    <cellStyle name="40% - Accent3" xfId="10292" builtinId="39" hidden="1"/>
    <cellStyle name="40% - Accent3" xfId="10332" builtinId="39" hidden="1"/>
    <cellStyle name="40% - Accent3" xfId="10378" builtinId="39" hidden="1"/>
    <cellStyle name="40% - Accent3" xfId="10414" builtinId="39" hidden="1"/>
    <cellStyle name="40% - Accent3" xfId="10463" builtinId="39" hidden="1"/>
    <cellStyle name="40% - Accent3" xfId="10504" builtinId="39" hidden="1"/>
    <cellStyle name="40% - Accent3" xfId="10540" builtinId="39" hidden="1"/>
    <cellStyle name="40% - Accent3" xfId="10580" builtinId="39" hidden="1"/>
    <cellStyle name="40% - Accent3" xfId="10396" builtinId="39" hidden="1"/>
    <cellStyle name="40% - Accent3" xfId="10621" builtinId="39" hidden="1"/>
    <cellStyle name="40% - Accent3" xfId="10658" builtinId="39" hidden="1"/>
    <cellStyle name="40% - Accent3" xfId="10701" builtinId="39" hidden="1"/>
    <cellStyle name="40% - Accent3" xfId="10733" builtinId="39" hidden="1"/>
    <cellStyle name="40% - Accent3" xfId="10778" builtinId="39" hidden="1"/>
    <cellStyle name="40% - Accent3" xfId="10814" builtinId="39" hidden="1"/>
    <cellStyle name="40% - Accent3" xfId="10847" builtinId="39" hidden="1"/>
    <cellStyle name="40% - Accent3" xfId="10883" builtinId="39" hidden="1"/>
    <cellStyle name="40% - Accent3" xfId="9768" builtinId="39" hidden="1"/>
    <cellStyle name="40% - Accent3" xfId="10921" builtinId="39" hidden="1"/>
    <cellStyle name="40% - Accent3" xfId="10953" builtinId="39" hidden="1"/>
    <cellStyle name="40% - Accent3" xfId="11000" builtinId="39" hidden="1"/>
    <cellStyle name="40% - Accent3" xfId="11049" builtinId="39" hidden="1"/>
    <cellStyle name="40% - Accent3" xfId="11098" builtinId="39" hidden="1"/>
    <cellStyle name="40% - Accent3" xfId="11141" builtinId="39" hidden="1"/>
    <cellStyle name="40% - Accent3" xfId="11178" builtinId="39" hidden="1"/>
    <cellStyle name="40% - Accent3" xfId="11218" builtinId="39" hidden="1"/>
    <cellStyle name="40% - Accent3" xfId="11256" builtinId="39" hidden="1"/>
    <cellStyle name="40% - Accent3" xfId="11291" builtinId="39" hidden="1"/>
    <cellStyle name="40% - Accent3" xfId="11344" builtinId="39" hidden="1"/>
    <cellStyle name="40% - Accent3" xfId="11395" builtinId="39" hidden="1"/>
    <cellStyle name="40% - Accent3" xfId="11439" builtinId="39" hidden="1"/>
    <cellStyle name="40% - Accent3" xfId="11475" builtinId="39" hidden="1"/>
    <cellStyle name="40% - Accent3" xfId="11515" builtinId="39" hidden="1"/>
    <cellStyle name="40% - Accent3" xfId="11553" builtinId="39" hidden="1"/>
    <cellStyle name="40% - Accent3" xfId="11573" builtinId="39" hidden="1"/>
    <cellStyle name="40% - Accent3" xfId="11626" builtinId="39" hidden="1"/>
    <cellStyle name="40% - Accent3" xfId="11676" builtinId="39" hidden="1"/>
    <cellStyle name="40% - Accent3" xfId="11720" builtinId="39" hidden="1"/>
    <cellStyle name="40% - Accent3" xfId="11757" builtinId="39" hidden="1"/>
    <cellStyle name="40% - Accent3" xfId="11797" builtinId="39" hidden="1"/>
    <cellStyle name="40% - Accent3" xfId="11835" builtinId="39" hidden="1"/>
    <cellStyle name="40% - Accent3" xfId="11860" builtinId="39" hidden="1"/>
    <cellStyle name="40% - Accent3" xfId="11910" builtinId="39" hidden="1"/>
    <cellStyle name="40% - Accent3" xfId="11959" builtinId="39" hidden="1"/>
    <cellStyle name="40% - Accent3" xfId="12001" builtinId="39" hidden="1"/>
    <cellStyle name="40% - Accent3" xfId="12037" builtinId="39" hidden="1"/>
    <cellStyle name="40% - Accent3" xfId="12077" builtinId="39" hidden="1"/>
    <cellStyle name="40% - Accent3" xfId="12115" builtinId="39" hidden="1"/>
    <cellStyle name="40% - Accent3" xfId="12134" builtinId="39" hidden="1"/>
    <cellStyle name="40% - Accent3" xfId="12174" builtinId="39" hidden="1"/>
    <cellStyle name="40% - Accent3" xfId="12219" builtinId="39" hidden="1"/>
    <cellStyle name="40% - Accent3" xfId="12261" builtinId="39" hidden="1"/>
    <cellStyle name="40% - Accent3" xfId="12296" builtinId="39" hidden="1"/>
    <cellStyle name="40% - Accent3" xfId="12336" builtinId="39" hidden="1"/>
    <cellStyle name="40% - Accent3" xfId="12371" builtinId="39" hidden="1"/>
    <cellStyle name="40% - Accent3" xfId="12411" builtinId="39" hidden="1"/>
    <cellStyle name="40% - Accent3" xfId="12452" builtinId="39" hidden="1"/>
    <cellStyle name="40% - Accent3" xfId="12492" builtinId="39" hidden="1"/>
    <cellStyle name="40% - Accent3" xfId="12534" builtinId="39" hidden="1"/>
    <cellStyle name="40% - Accent3" xfId="12573" builtinId="39" hidden="1"/>
    <cellStyle name="40% - Accent3" xfId="12616" builtinId="39" hidden="1"/>
    <cellStyle name="40% - Accent3" xfId="12666" builtinId="39" hidden="1"/>
    <cellStyle name="40% - Accent3" xfId="12705" builtinId="39" hidden="1"/>
    <cellStyle name="40% - Accent3" xfId="12753" builtinId="39" hidden="1"/>
    <cellStyle name="40% - Accent3" xfId="12788" builtinId="39" hidden="1"/>
    <cellStyle name="40% - Accent3" xfId="12837" builtinId="39" hidden="1"/>
    <cellStyle name="40% - Accent3" xfId="12877" builtinId="39" hidden="1"/>
    <cellStyle name="40% - Accent3" xfId="12913" builtinId="39" hidden="1"/>
    <cellStyle name="40% - Accent3" xfId="12953" builtinId="39" hidden="1"/>
    <cellStyle name="40% - Accent3" xfId="13000" builtinId="39" hidden="1"/>
    <cellStyle name="40% - Accent3" xfId="13048" builtinId="39" hidden="1"/>
    <cellStyle name="40% - Accent3" xfId="13087" builtinId="39" hidden="1"/>
    <cellStyle name="40% - Accent3" xfId="13134" builtinId="39" hidden="1"/>
    <cellStyle name="40% - Accent3" xfId="13170" builtinId="39" hidden="1"/>
    <cellStyle name="40% - Accent3" xfId="13219" builtinId="39" hidden="1"/>
    <cellStyle name="40% - Accent3" xfId="13258" builtinId="39" hidden="1"/>
    <cellStyle name="40% - Accent3" xfId="13293" builtinId="39" hidden="1"/>
    <cellStyle name="40% - Accent3" xfId="13331" builtinId="39" hidden="1"/>
    <cellStyle name="40% - Accent3" xfId="13017" builtinId="39" hidden="1"/>
    <cellStyle name="40% - Accent3" xfId="13384" builtinId="39" hidden="1"/>
    <cellStyle name="40% - Accent3" xfId="13424" builtinId="39" hidden="1"/>
    <cellStyle name="40% - Accent3" xfId="13470" builtinId="39" hidden="1"/>
    <cellStyle name="40% - Accent3" xfId="13506" builtinId="39" hidden="1"/>
    <cellStyle name="40% - Accent3" xfId="13555" builtinId="39" hidden="1"/>
    <cellStyle name="40% - Accent3" xfId="13596" builtinId="39" hidden="1"/>
    <cellStyle name="40% - Accent3" xfId="13632" builtinId="39" hidden="1"/>
    <cellStyle name="40% - Accent3" xfId="13672" builtinId="39" hidden="1"/>
    <cellStyle name="40% - Accent3" xfId="13488" builtinId="39" hidden="1"/>
    <cellStyle name="40% - Accent3" xfId="13713" builtinId="39" hidden="1"/>
    <cellStyle name="40% - Accent3" xfId="13750" builtinId="39" hidden="1"/>
    <cellStyle name="40% - Accent3" xfId="13793" builtinId="39" hidden="1"/>
    <cellStyle name="40% - Accent3" xfId="13825" builtinId="39" hidden="1"/>
    <cellStyle name="40% - Accent3" xfId="13870" builtinId="39" hidden="1"/>
    <cellStyle name="40% - Accent3" xfId="13906" builtinId="39" hidden="1"/>
    <cellStyle name="40% - Accent3" xfId="13939" builtinId="39" hidden="1"/>
    <cellStyle name="40% - Accent3" xfId="13975" builtinId="39" hidden="1"/>
    <cellStyle name="40% - Accent3" xfId="12860" builtinId="39" hidden="1"/>
    <cellStyle name="40% - Accent3" xfId="14013" builtinId="39" hidden="1"/>
    <cellStyle name="40% - Accent3" xfId="14045" builtinId="39" hidden="1"/>
    <cellStyle name="40% - Accent3" xfId="14091" builtinId="39" hidden="1"/>
    <cellStyle name="40% - Accent3" xfId="14140" builtinId="39" hidden="1"/>
    <cellStyle name="40% - Accent3" xfId="14189" builtinId="39" hidden="1"/>
    <cellStyle name="40% - Accent3" xfId="14231" builtinId="39" hidden="1"/>
    <cellStyle name="40% - Accent3" xfId="14268" builtinId="39" hidden="1"/>
    <cellStyle name="40% - Accent3" xfId="14307" builtinId="39" hidden="1"/>
    <cellStyle name="40% - Accent3" xfId="14345" builtinId="39" hidden="1"/>
    <cellStyle name="40% - Accent3" xfId="14379" builtinId="39" hidden="1"/>
    <cellStyle name="40% - Accent3" xfId="14431" builtinId="39" hidden="1"/>
    <cellStyle name="40% - Accent3" xfId="14482" builtinId="39" hidden="1"/>
    <cellStyle name="40% - Accent3" xfId="14525" builtinId="39" hidden="1"/>
    <cellStyle name="40% - Accent3" xfId="14561" builtinId="39" hidden="1"/>
    <cellStyle name="40% - Accent3" xfId="14600" builtinId="39" hidden="1"/>
    <cellStyle name="40% - Accent3" xfId="14638" builtinId="39" hidden="1"/>
    <cellStyle name="40% - Accent3" xfId="14657" builtinId="39" hidden="1"/>
    <cellStyle name="40% - Accent3" xfId="14710" builtinId="39" hidden="1"/>
    <cellStyle name="40% - Accent3" xfId="14760" builtinId="39" hidden="1"/>
    <cellStyle name="40% - Accent3" xfId="14803" builtinId="39" hidden="1"/>
    <cellStyle name="40% - Accent3" xfId="14840" builtinId="39" hidden="1"/>
    <cellStyle name="40% - Accent3" xfId="14879" builtinId="39" hidden="1"/>
    <cellStyle name="40% - Accent3" xfId="14917" builtinId="39" hidden="1"/>
    <cellStyle name="40% - Accent3" xfId="14941" builtinId="39" hidden="1"/>
    <cellStyle name="40% - Accent3" xfId="14991" builtinId="39" hidden="1"/>
    <cellStyle name="40% - Accent3" xfId="15040" builtinId="39" hidden="1"/>
    <cellStyle name="40% - Accent3" xfId="15081" builtinId="39" hidden="1"/>
    <cellStyle name="40% - Accent3" xfId="15117" builtinId="39" hidden="1"/>
    <cellStyle name="40% - Accent3" xfId="15156" builtinId="39" hidden="1"/>
    <cellStyle name="40% - Accent3" xfId="15194" builtinId="39" hidden="1"/>
    <cellStyle name="40% - Accent3" xfId="15212" builtinId="39" hidden="1"/>
    <cellStyle name="40% - Accent3" xfId="15252" builtinId="39" hidden="1"/>
    <cellStyle name="40% - Accent3" xfId="15297" builtinId="39" hidden="1"/>
    <cellStyle name="40% - Accent3" xfId="15338" builtinId="39" hidden="1"/>
    <cellStyle name="40% - Accent3" xfId="15373" builtinId="39" hidden="1"/>
    <cellStyle name="40% - Accent3" xfId="15412" builtinId="39" hidden="1"/>
    <cellStyle name="40% - Accent3" xfId="15447" builtinId="39" hidden="1"/>
    <cellStyle name="40% - Accent3" xfId="15487" builtinId="39" hidden="1"/>
    <cellStyle name="40% - Accent3" xfId="15528" builtinId="39" hidden="1"/>
    <cellStyle name="40% - Accent4" xfId="39" builtinId="43" hidden="1"/>
    <cellStyle name="40% - Accent4" xfId="93" builtinId="43" hidden="1"/>
    <cellStyle name="40% - Accent4" xfId="144" builtinId="43" hidden="1"/>
    <cellStyle name="40% - Accent4" xfId="197" builtinId="43" hidden="1"/>
    <cellStyle name="40% - Accent4" xfId="237" builtinId="43" hidden="1"/>
    <cellStyle name="40% - Accent4" xfId="283" builtinId="43" hidden="1"/>
    <cellStyle name="40% - Accent4" xfId="333" builtinId="43" hidden="1"/>
    <cellStyle name="40% - Accent4" xfId="372" builtinId="43" hidden="1"/>
    <cellStyle name="40% - Accent4" xfId="420" builtinId="43" hidden="1"/>
    <cellStyle name="40% - Accent4" xfId="455" builtinId="43" hidden="1"/>
    <cellStyle name="40% - Accent4" xfId="504" builtinId="43" hidden="1"/>
    <cellStyle name="40% - Accent4" xfId="544" builtinId="43" hidden="1"/>
    <cellStyle name="40% - Accent4" xfId="580" builtinId="43" hidden="1"/>
    <cellStyle name="40% - Accent4" xfId="620" builtinId="43" hidden="1"/>
    <cellStyle name="40% - Accent4" xfId="667" builtinId="43" hidden="1"/>
    <cellStyle name="40% - Accent4" xfId="715" builtinId="43" hidden="1"/>
    <cellStyle name="40% - Accent4" xfId="754" builtinId="43" hidden="1"/>
    <cellStyle name="40% - Accent4" xfId="801" builtinId="43" hidden="1"/>
    <cellStyle name="40% - Accent4" xfId="837" builtinId="43" hidden="1"/>
    <cellStyle name="40% - Accent4" xfId="886" builtinId="43" hidden="1"/>
    <cellStyle name="40% - Accent4" xfId="925" builtinId="43" hidden="1"/>
    <cellStyle name="40% - Accent4" xfId="960" builtinId="43" hidden="1"/>
    <cellStyle name="40% - Accent4" xfId="998" builtinId="43" hidden="1"/>
    <cellStyle name="40% - Accent4" xfId="636" builtinId="43" hidden="1"/>
    <cellStyle name="40% - Accent4" xfId="1051" builtinId="43" hidden="1"/>
    <cellStyle name="40% - Accent4" xfId="1091" builtinId="43" hidden="1"/>
    <cellStyle name="40% - Accent4" xfId="1137" builtinId="43" hidden="1"/>
    <cellStyle name="40% - Accent4" xfId="1173" builtinId="43" hidden="1"/>
    <cellStyle name="40% - Accent4" xfId="1222" builtinId="43" hidden="1"/>
    <cellStyle name="40% - Accent4" xfId="1263" builtinId="43" hidden="1"/>
    <cellStyle name="40% - Accent4" xfId="1299" builtinId="43" hidden="1"/>
    <cellStyle name="40% - Accent4" xfId="1339" builtinId="43" hidden="1"/>
    <cellStyle name="40% - Accent4" xfId="1012" builtinId="43" hidden="1"/>
    <cellStyle name="40% - Accent4" xfId="1380" builtinId="43" hidden="1"/>
    <cellStyle name="40% - Accent4" xfId="1417" builtinId="43" hidden="1"/>
    <cellStyle name="40% - Accent4" xfId="1460" builtinId="43" hidden="1"/>
    <cellStyle name="40% - Accent4" xfId="1492" builtinId="43" hidden="1"/>
    <cellStyle name="40% - Accent4" xfId="1537" builtinId="43" hidden="1"/>
    <cellStyle name="40% - Accent4" xfId="1573" builtinId="43" hidden="1"/>
    <cellStyle name="40% - Accent4" xfId="1606" builtinId="43" hidden="1"/>
    <cellStyle name="40% - Accent4" xfId="1642" builtinId="43" hidden="1"/>
    <cellStyle name="40% - Accent4" xfId="591" builtinId="43" hidden="1"/>
    <cellStyle name="40% - Accent4" xfId="1680" builtinId="43" hidden="1"/>
    <cellStyle name="40% - Accent4" xfId="1712" builtinId="43" hidden="1"/>
    <cellStyle name="40% - Accent4" xfId="1759" builtinId="43" hidden="1"/>
    <cellStyle name="40% - Accent4" xfId="1808" builtinId="43" hidden="1"/>
    <cellStyle name="40% - Accent4" xfId="1857" builtinId="43" hidden="1"/>
    <cellStyle name="40% - Accent4" xfId="1900" builtinId="43" hidden="1"/>
    <cellStyle name="40% - Accent4" xfId="1937" builtinId="43" hidden="1"/>
    <cellStyle name="40% - Accent4" xfId="1977" builtinId="43" hidden="1"/>
    <cellStyle name="40% - Accent4" xfId="2015" builtinId="43" hidden="1"/>
    <cellStyle name="40% - Accent4" xfId="2050" builtinId="43" hidden="1"/>
    <cellStyle name="40% - Accent4" xfId="2103" builtinId="43" hidden="1"/>
    <cellStyle name="40% - Accent4" xfId="2154" builtinId="43" hidden="1"/>
    <cellStyle name="40% - Accent4" xfId="2198" builtinId="43" hidden="1"/>
    <cellStyle name="40% - Accent4" xfId="2234" builtinId="43" hidden="1"/>
    <cellStyle name="40% - Accent4" xfId="2274" builtinId="43" hidden="1"/>
    <cellStyle name="40% - Accent4" xfId="2312" builtinId="43" hidden="1"/>
    <cellStyle name="40% - Accent4" xfId="2332" builtinId="43" hidden="1"/>
    <cellStyle name="40% - Accent4" xfId="2385" builtinId="43" hidden="1"/>
    <cellStyle name="40% - Accent4" xfId="2435" builtinId="43" hidden="1"/>
    <cellStyle name="40% - Accent4" xfId="2479" builtinId="43" hidden="1"/>
    <cellStyle name="40% - Accent4" xfId="2516" builtinId="43" hidden="1"/>
    <cellStyle name="40% - Accent4" xfId="2556" builtinId="43" hidden="1"/>
    <cellStyle name="40% - Accent4" xfId="2594" builtinId="43" hidden="1"/>
    <cellStyle name="40% - Accent4" xfId="2619" builtinId="43" hidden="1"/>
    <cellStyle name="40% - Accent4" xfId="2669" builtinId="43" hidden="1"/>
    <cellStyle name="40% - Accent4" xfId="2718" builtinId="43" hidden="1"/>
    <cellStyle name="40% - Accent4" xfId="2760" builtinId="43" hidden="1"/>
    <cellStyle name="40% - Accent4" xfId="2796" builtinId="43" hidden="1"/>
    <cellStyle name="40% - Accent4" xfId="2836" builtinId="43" hidden="1"/>
    <cellStyle name="40% - Accent4" xfId="2874" builtinId="43" hidden="1"/>
    <cellStyle name="40% - Accent4" xfId="2893" builtinId="43" hidden="1"/>
    <cellStyle name="40% - Accent4" xfId="2933" builtinId="43" hidden="1"/>
    <cellStyle name="40% - Accent4" xfId="2978" builtinId="43" hidden="1"/>
    <cellStyle name="40% - Accent4" xfId="3020" builtinId="43" hidden="1"/>
    <cellStyle name="40% - Accent4" xfId="3055" builtinId="43" hidden="1"/>
    <cellStyle name="40% - Accent4" xfId="3095" builtinId="43" hidden="1"/>
    <cellStyle name="40% - Accent4" xfId="3130" builtinId="43" hidden="1"/>
    <cellStyle name="40% - Accent4" xfId="3170" builtinId="43" hidden="1"/>
    <cellStyle name="40% - Accent4" xfId="3211" builtinId="43" hidden="1"/>
    <cellStyle name="40% - Accent4" xfId="3245" builtinId="43" hidden="1"/>
    <cellStyle name="40% - Accent4" xfId="3294" builtinId="43" hidden="1"/>
    <cellStyle name="40% - Accent4" xfId="3334" builtinId="43" hidden="1"/>
    <cellStyle name="40% - Accent4" xfId="3380" builtinId="43" hidden="1"/>
    <cellStyle name="40% - Accent4" xfId="3430" builtinId="43" hidden="1"/>
    <cellStyle name="40% - Accent4" xfId="3469" builtinId="43" hidden="1"/>
    <cellStyle name="40% - Accent4" xfId="3517" builtinId="43" hidden="1"/>
    <cellStyle name="40% - Accent4" xfId="3552" builtinId="43" hidden="1"/>
    <cellStyle name="40% - Accent4" xfId="3601" builtinId="43" hidden="1"/>
    <cellStyle name="40% - Accent4" xfId="3641" builtinId="43" hidden="1"/>
    <cellStyle name="40% - Accent4" xfId="3677" builtinId="43" hidden="1"/>
    <cellStyle name="40% - Accent4" xfId="3717" builtinId="43" hidden="1"/>
    <cellStyle name="40% - Accent4" xfId="3764" builtinId="43" hidden="1"/>
    <cellStyle name="40% - Accent4" xfId="3812" builtinId="43" hidden="1"/>
    <cellStyle name="40% - Accent4" xfId="3851" builtinId="43" hidden="1"/>
    <cellStyle name="40% - Accent4" xfId="3898" builtinId="43" hidden="1"/>
    <cellStyle name="40% - Accent4" xfId="3934" builtinId="43" hidden="1"/>
    <cellStyle name="40% - Accent4" xfId="3983" builtinId="43" hidden="1"/>
    <cellStyle name="40% - Accent4" xfId="4022" builtinId="43" hidden="1"/>
    <cellStyle name="40% - Accent4" xfId="4057" builtinId="43" hidden="1"/>
    <cellStyle name="40% - Accent4" xfId="4095" builtinId="43" hidden="1"/>
    <cellStyle name="40% - Accent4" xfId="3733" builtinId="43" hidden="1"/>
    <cellStyle name="40% - Accent4" xfId="4148" builtinId="43" hidden="1"/>
    <cellStyle name="40% - Accent4" xfId="4188" builtinId="43" hidden="1"/>
    <cellStyle name="40% - Accent4" xfId="4234" builtinId="43" hidden="1"/>
    <cellStyle name="40% - Accent4" xfId="4270" builtinId="43" hidden="1"/>
    <cellStyle name="40% - Accent4" xfId="4319" builtinId="43" hidden="1"/>
    <cellStyle name="40% - Accent4" xfId="4360" builtinId="43" hidden="1"/>
    <cellStyle name="40% - Accent4" xfId="4396" builtinId="43" hidden="1"/>
    <cellStyle name="40% - Accent4" xfId="4436" builtinId="43" hidden="1"/>
    <cellStyle name="40% - Accent4" xfId="4109" builtinId="43" hidden="1"/>
    <cellStyle name="40% - Accent4" xfId="4477" builtinId="43" hidden="1"/>
    <cellStyle name="40% - Accent4" xfId="4514" builtinId="43" hidden="1"/>
    <cellStyle name="40% - Accent4" xfId="4557" builtinId="43" hidden="1"/>
    <cellStyle name="40% - Accent4" xfId="4589" builtinId="43" hidden="1"/>
    <cellStyle name="40% - Accent4" xfId="4634" builtinId="43" hidden="1"/>
    <cellStyle name="40% - Accent4" xfId="4670" builtinId="43" hidden="1"/>
    <cellStyle name="40% - Accent4" xfId="4703" builtinId="43" hidden="1"/>
    <cellStyle name="40% - Accent4" xfId="4739" builtinId="43" hidden="1"/>
    <cellStyle name="40% - Accent4" xfId="3688" builtinId="43" hidden="1"/>
    <cellStyle name="40% - Accent4" xfId="4777" builtinId="43" hidden="1"/>
    <cellStyle name="40% - Accent4" xfId="4809" builtinId="43" hidden="1"/>
    <cellStyle name="40% - Accent4" xfId="4856" builtinId="43" hidden="1"/>
    <cellStyle name="40% - Accent4" xfId="4905" builtinId="43" hidden="1"/>
    <cellStyle name="40% - Accent4" xfId="4954" builtinId="43" hidden="1"/>
    <cellStyle name="40% - Accent4" xfId="4997" builtinId="43" hidden="1"/>
    <cellStyle name="40% - Accent4" xfId="5034" builtinId="43" hidden="1"/>
    <cellStyle name="40% - Accent4" xfId="5074" builtinId="43" hidden="1"/>
    <cellStyle name="40% - Accent4" xfId="5112" builtinId="43" hidden="1"/>
    <cellStyle name="40% - Accent4" xfId="5147" builtinId="43" hidden="1"/>
    <cellStyle name="40% - Accent4" xfId="5200" builtinId="43" hidden="1"/>
    <cellStyle name="40% - Accent4" xfId="5251" builtinId="43" hidden="1"/>
    <cellStyle name="40% - Accent4" xfId="5295" builtinId="43" hidden="1"/>
    <cellStyle name="40% - Accent4" xfId="5331" builtinId="43" hidden="1"/>
    <cellStyle name="40% - Accent4" xfId="5371" builtinId="43" hidden="1"/>
    <cellStyle name="40% - Accent4" xfId="5409" builtinId="43" hidden="1"/>
    <cellStyle name="40% - Accent4" xfId="5429" builtinId="43" hidden="1"/>
    <cellStyle name="40% - Accent4" xfId="5482" builtinId="43" hidden="1"/>
    <cellStyle name="40% - Accent4" xfId="5532" builtinId="43" hidden="1"/>
    <cellStyle name="40% - Accent4" xfId="5576" builtinId="43" hidden="1"/>
    <cellStyle name="40% - Accent4" xfId="5613" builtinId="43" hidden="1"/>
    <cellStyle name="40% - Accent4" xfId="5653" builtinId="43" hidden="1"/>
    <cellStyle name="40% - Accent4" xfId="5691" builtinId="43" hidden="1"/>
    <cellStyle name="40% - Accent4" xfId="5716" builtinId="43" hidden="1"/>
    <cellStyle name="40% - Accent4" xfId="5766" builtinId="43" hidden="1"/>
    <cellStyle name="40% - Accent4" xfId="5815" builtinId="43" hidden="1"/>
    <cellStyle name="40% - Accent4" xfId="5857" builtinId="43" hidden="1"/>
    <cellStyle name="40% - Accent4" xfId="5893" builtinId="43" hidden="1"/>
    <cellStyle name="40% - Accent4" xfId="5933" builtinId="43" hidden="1"/>
    <cellStyle name="40% - Accent4" xfId="5971" builtinId="43" hidden="1"/>
    <cellStyle name="40% - Accent4" xfId="5990" builtinId="43" hidden="1"/>
    <cellStyle name="40% - Accent4" xfId="6030" builtinId="43" hidden="1"/>
    <cellStyle name="40% - Accent4" xfId="6075" builtinId="43" hidden="1"/>
    <cellStyle name="40% - Accent4" xfId="6117" builtinId="43" hidden="1"/>
    <cellStyle name="40% - Accent4" xfId="6152" builtinId="43" hidden="1"/>
    <cellStyle name="40% - Accent4" xfId="6192" builtinId="43" hidden="1"/>
    <cellStyle name="40% - Accent4" xfId="6227" builtinId="43" hidden="1"/>
    <cellStyle name="40% - Accent4" xfId="6267" builtinId="43" hidden="1"/>
    <cellStyle name="40% - Accent4" xfId="6308" builtinId="43" hidden="1"/>
    <cellStyle name="40% - Accent4" xfId="6331" builtinId="43" hidden="1"/>
    <cellStyle name="40% - Accent4" xfId="6377" builtinId="43" hidden="1"/>
    <cellStyle name="40% - Accent4" xfId="6417" builtinId="43" hidden="1"/>
    <cellStyle name="40% - Accent4" xfId="6461" builtinId="43" hidden="1"/>
    <cellStyle name="40% - Accent4" xfId="6511" builtinId="43" hidden="1"/>
    <cellStyle name="40% - Accent4" xfId="6550" builtinId="43" hidden="1"/>
    <cellStyle name="40% - Accent4" xfId="6598" builtinId="43" hidden="1"/>
    <cellStyle name="40% - Accent4" xfId="6633" builtinId="43" hidden="1"/>
    <cellStyle name="40% - Accent4" xfId="6682" builtinId="43" hidden="1"/>
    <cellStyle name="40% - Accent4" xfId="6722" builtinId="43" hidden="1"/>
    <cellStyle name="40% - Accent4" xfId="6758" builtinId="43" hidden="1"/>
    <cellStyle name="40% - Accent4" xfId="6798" builtinId="43" hidden="1"/>
    <cellStyle name="40% - Accent4" xfId="6845" builtinId="43" hidden="1"/>
    <cellStyle name="40% - Accent4" xfId="6893" builtinId="43" hidden="1"/>
    <cellStyle name="40% - Accent4" xfId="6932" builtinId="43" hidden="1"/>
    <cellStyle name="40% - Accent4" xfId="6979" builtinId="43" hidden="1"/>
    <cellStyle name="40% - Accent4" xfId="7015" builtinId="43" hidden="1"/>
    <cellStyle name="40% - Accent4" xfId="7064" builtinId="43" hidden="1"/>
    <cellStyle name="40% - Accent4" xfId="7103" builtinId="43" hidden="1"/>
    <cellStyle name="40% - Accent4" xfId="7138" builtinId="43" hidden="1"/>
    <cellStyle name="40% - Accent4" xfId="7176" builtinId="43" hidden="1"/>
    <cellStyle name="40% - Accent4" xfId="6814" builtinId="43" hidden="1"/>
    <cellStyle name="40% - Accent4" xfId="7229" builtinId="43" hidden="1"/>
    <cellStyle name="40% - Accent4" xfId="7269" builtinId="43" hidden="1"/>
    <cellStyle name="40% - Accent4" xfId="7315" builtinId="43" hidden="1"/>
    <cellStyle name="40% - Accent4" xfId="7351" builtinId="43" hidden="1"/>
    <cellStyle name="40% - Accent4" xfId="7400" builtinId="43" hidden="1"/>
    <cellStyle name="40% - Accent4" xfId="7441" builtinId="43" hidden="1"/>
    <cellStyle name="40% - Accent4" xfId="7477" builtinId="43" hidden="1"/>
    <cellStyle name="40% - Accent4" xfId="7517" builtinId="43" hidden="1"/>
    <cellStyle name="40% - Accent4" xfId="7190" builtinId="43" hidden="1"/>
    <cellStyle name="40% - Accent4" xfId="7558" builtinId="43" hidden="1"/>
    <cellStyle name="40% - Accent4" xfId="7595" builtinId="43" hidden="1"/>
    <cellStyle name="40% - Accent4" xfId="7638" builtinId="43" hidden="1"/>
    <cellStyle name="40% - Accent4" xfId="7670" builtinId="43" hidden="1"/>
    <cellStyle name="40% - Accent4" xfId="7715" builtinId="43" hidden="1"/>
    <cellStyle name="40% - Accent4" xfId="7751" builtinId="43" hidden="1"/>
    <cellStyle name="40% - Accent4" xfId="7784" builtinId="43" hidden="1"/>
    <cellStyle name="40% - Accent4" xfId="7820" builtinId="43" hidden="1"/>
    <cellStyle name="40% - Accent4" xfId="6769" builtinId="43" hidden="1"/>
    <cellStyle name="40% - Accent4" xfId="7858" builtinId="43" hidden="1"/>
    <cellStyle name="40% - Accent4" xfId="7890" builtinId="43" hidden="1"/>
    <cellStyle name="40% - Accent4" xfId="7937" builtinId="43" hidden="1"/>
    <cellStyle name="40% - Accent4" xfId="7986" builtinId="43" hidden="1"/>
    <cellStyle name="40% - Accent4" xfId="8035" builtinId="43" hidden="1"/>
    <cellStyle name="40% - Accent4" xfId="8078" builtinId="43" hidden="1"/>
    <cellStyle name="40% - Accent4" xfId="8115" builtinId="43" hidden="1"/>
    <cellStyle name="40% - Accent4" xfId="8155" builtinId="43" hidden="1"/>
    <cellStyle name="40% - Accent4" xfId="8193" builtinId="43" hidden="1"/>
    <cellStyle name="40% - Accent4" xfId="8228" builtinId="43" hidden="1"/>
    <cellStyle name="40% - Accent4" xfId="8280" builtinId="43" hidden="1"/>
    <cellStyle name="40% - Accent4" xfId="8331" builtinId="43" hidden="1"/>
    <cellStyle name="40% - Accent4" xfId="8375" builtinId="43" hidden="1"/>
    <cellStyle name="40% - Accent4" xfId="8411" builtinId="43" hidden="1"/>
    <cellStyle name="40% - Accent4" xfId="8451" builtinId="43" hidden="1"/>
    <cellStyle name="40% - Accent4" xfId="8489" builtinId="43" hidden="1"/>
    <cellStyle name="40% - Accent4" xfId="8509" builtinId="43" hidden="1"/>
    <cellStyle name="40% - Accent4" xfId="8562" builtinId="43" hidden="1"/>
    <cellStyle name="40% - Accent4" xfId="8612" builtinId="43" hidden="1"/>
    <cellStyle name="40% - Accent4" xfId="8656" builtinId="43" hidden="1"/>
    <cellStyle name="40% - Accent4" xfId="8693" builtinId="43" hidden="1"/>
    <cellStyle name="40% - Accent4" xfId="8733" builtinId="43" hidden="1"/>
    <cellStyle name="40% - Accent4" xfId="8771" builtinId="43" hidden="1"/>
    <cellStyle name="40% - Accent4" xfId="8796" builtinId="43" hidden="1"/>
    <cellStyle name="40% - Accent4" xfId="8846" builtinId="43" hidden="1"/>
    <cellStyle name="40% - Accent4" xfId="8895" builtinId="43" hidden="1"/>
    <cellStyle name="40% - Accent4" xfId="8937" builtinId="43" hidden="1"/>
    <cellStyle name="40% - Accent4" xfId="8973" builtinId="43" hidden="1"/>
    <cellStyle name="40% - Accent4" xfId="9013" builtinId="43" hidden="1"/>
    <cellStyle name="40% - Accent4" xfId="9051" builtinId="43" hidden="1"/>
    <cellStyle name="40% - Accent4" xfId="9069" builtinId="43" hidden="1"/>
    <cellStyle name="40% - Accent4" xfId="9109" builtinId="43" hidden="1"/>
    <cellStyle name="40% - Accent4" xfId="9154" builtinId="43" hidden="1"/>
    <cellStyle name="40% - Accent4" xfId="9195" builtinId="43" hidden="1"/>
    <cellStyle name="40% - Accent4" xfId="9230" builtinId="43" hidden="1"/>
    <cellStyle name="40% - Accent4" xfId="9269" builtinId="43" hidden="1"/>
    <cellStyle name="40% - Accent4" xfId="9304" builtinId="43" hidden="1"/>
    <cellStyle name="40% - Accent4" xfId="9344" builtinId="43" hidden="1"/>
    <cellStyle name="40% - Accent4" xfId="9385" builtinId="43" hidden="1"/>
    <cellStyle name="40% - Accent4" xfId="9404" builtinId="43" hidden="1"/>
    <cellStyle name="40% - Accent4" xfId="9445" builtinId="43" hidden="1"/>
    <cellStyle name="40% - Accent4" xfId="9484" builtinId="43" hidden="1"/>
    <cellStyle name="40% - Accent4" xfId="9528" builtinId="43" hidden="1"/>
    <cellStyle name="40% - Accent4" xfId="9578" builtinId="43" hidden="1"/>
    <cellStyle name="40% - Accent4" xfId="9617" builtinId="43" hidden="1"/>
    <cellStyle name="40% - Accent4" xfId="9665" builtinId="43" hidden="1"/>
    <cellStyle name="40% - Accent4" xfId="9700" builtinId="43" hidden="1"/>
    <cellStyle name="40% - Accent4" xfId="9749" builtinId="43" hidden="1"/>
    <cellStyle name="40% - Accent4" xfId="9789" builtinId="43" hidden="1"/>
    <cellStyle name="40% - Accent4" xfId="9825" builtinId="43" hidden="1"/>
    <cellStyle name="40% - Accent4" xfId="9865" builtinId="43" hidden="1"/>
    <cellStyle name="40% - Accent4" xfId="9912" builtinId="43" hidden="1"/>
    <cellStyle name="40% - Accent4" xfId="9960" builtinId="43" hidden="1"/>
    <cellStyle name="40% - Accent4" xfId="9999" builtinId="43" hidden="1"/>
    <cellStyle name="40% - Accent4" xfId="10046" builtinId="43" hidden="1"/>
    <cellStyle name="40% - Accent4" xfId="10082" builtinId="43" hidden="1"/>
    <cellStyle name="40% - Accent4" xfId="10131" builtinId="43" hidden="1"/>
    <cellStyle name="40% - Accent4" xfId="10170" builtinId="43" hidden="1"/>
    <cellStyle name="40% - Accent4" xfId="10205" builtinId="43" hidden="1"/>
    <cellStyle name="40% - Accent4" xfId="10243" builtinId="43" hidden="1"/>
    <cellStyle name="40% - Accent4" xfId="9881" builtinId="43" hidden="1"/>
    <cellStyle name="40% - Accent4" xfId="10296" builtinId="43" hidden="1"/>
    <cellStyle name="40% - Accent4" xfId="10336" builtinId="43" hidden="1"/>
    <cellStyle name="40% - Accent4" xfId="10382" builtinId="43" hidden="1"/>
    <cellStyle name="40% - Accent4" xfId="10418" builtinId="43" hidden="1"/>
    <cellStyle name="40% - Accent4" xfId="10467" builtinId="43" hidden="1"/>
    <cellStyle name="40% - Accent4" xfId="10508" builtinId="43" hidden="1"/>
    <cellStyle name="40% - Accent4" xfId="10544" builtinId="43" hidden="1"/>
    <cellStyle name="40% - Accent4" xfId="10584" builtinId="43" hidden="1"/>
    <cellStyle name="40% - Accent4" xfId="10257" builtinId="43" hidden="1"/>
    <cellStyle name="40% - Accent4" xfId="10625" builtinId="43" hidden="1"/>
    <cellStyle name="40% - Accent4" xfId="10662" builtinId="43" hidden="1"/>
    <cellStyle name="40% - Accent4" xfId="10705" builtinId="43" hidden="1"/>
    <cellStyle name="40% - Accent4" xfId="10737" builtinId="43" hidden="1"/>
    <cellStyle name="40% - Accent4" xfId="10782" builtinId="43" hidden="1"/>
    <cellStyle name="40% - Accent4" xfId="10818" builtinId="43" hidden="1"/>
    <cellStyle name="40% - Accent4" xfId="10851" builtinId="43" hidden="1"/>
    <cellStyle name="40% - Accent4" xfId="10887" builtinId="43" hidden="1"/>
    <cellStyle name="40% - Accent4" xfId="9836" builtinId="43" hidden="1"/>
    <cellStyle name="40% - Accent4" xfId="10925" builtinId="43" hidden="1"/>
    <cellStyle name="40% - Accent4" xfId="10957" builtinId="43" hidden="1"/>
    <cellStyle name="40% - Accent4" xfId="11004" builtinId="43" hidden="1"/>
    <cellStyle name="40% - Accent4" xfId="11053" builtinId="43" hidden="1"/>
    <cellStyle name="40% - Accent4" xfId="11102" builtinId="43" hidden="1"/>
    <cellStyle name="40% - Accent4" xfId="11145" builtinId="43" hidden="1"/>
    <cellStyle name="40% - Accent4" xfId="11182" builtinId="43" hidden="1"/>
    <cellStyle name="40% - Accent4" xfId="11222" builtinId="43" hidden="1"/>
    <cellStyle name="40% - Accent4" xfId="11260" builtinId="43" hidden="1"/>
    <cellStyle name="40% - Accent4" xfId="11295" builtinId="43" hidden="1"/>
    <cellStyle name="40% - Accent4" xfId="11348" builtinId="43" hidden="1"/>
    <cellStyle name="40% - Accent4" xfId="11399" builtinId="43" hidden="1"/>
    <cellStyle name="40% - Accent4" xfId="11443" builtinId="43" hidden="1"/>
    <cellStyle name="40% - Accent4" xfId="11479" builtinId="43" hidden="1"/>
    <cellStyle name="40% - Accent4" xfId="11519" builtinId="43" hidden="1"/>
    <cellStyle name="40% - Accent4" xfId="11557" builtinId="43" hidden="1"/>
    <cellStyle name="40% - Accent4" xfId="11577" builtinId="43" hidden="1"/>
    <cellStyle name="40% - Accent4" xfId="11630" builtinId="43" hidden="1"/>
    <cellStyle name="40% - Accent4" xfId="11680" builtinId="43" hidden="1"/>
    <cellStyle name="40% - Accent4" xfId="11724" builtinId="43" hidden="1"/>
    <cellStyle name="40% - Accent4" xfId="11761" builtinId="43" hidden="1"/>
    <cellStyle name="40% - Accent4" xfId="11801" builtinId="43" hidden="1"/>
    <cellStyle name="40% - Accent4" xfId="11839" builtinId="43" hidden="1"/>
    <cellStyle name="40% - Accent4" xfId="11864" builtinId="43" hidden="1"/>
    <cellStyle name="40% - Accent4" xfId="11914" builtinId="43" hidden="1"/>
    <cellStyle name="40% - Accent4" xfId="11963" builtinId="43" hidden="1"/>
    <cellStyle name="40% - Accent4" xfId="12005" builtinId="43" hidden="1"/>
    <cellStyle name="40% - Accent4" xfId="12041" builtinId="43" hidden="1"/>
    <cellStyle name="40% - Accent4" xfId="12081" builtinId="43" hidden="1"/>
    <cellStyle name="40% - Accent4" xfId="12119" builtinId="43" hidden="1"/>
    <cellStyle name="40% - Accent4" xfId="12138" builtinId="43" hidden="1"/>
    <cellStyle name="40% - Accent4" xfId="12178" builtinId="43" hidden="1"/>
    <cellStyle name="40% - Accent4" xfId="12223" builtinId="43" hidden="1"/>
    <cellStyle name="40% - Accent4" xfId="12265" builtinId="43" hidden="1"/>
    <cellStyle name="40% - Accent4" xfId="12300" builtinId="43" hidden="1"/>
    <cellStyle name="40% - Accent4" xfId="12340" builtinId="43" hidden="1"/>
    <cellStyle name="40% - Accent4" xfId="12375" builtinId="43" hidden="1"/>
    <cellStyle name="40% - Accent4" xfId="12415" builtinId="43" hidden="1"/>
    <cellStyle name="40% - Accent4" xfId="12456" builtinId="43" hidden="1"/>
    <cellStyle name="40% - Accent4" xfId="12496" builtinId="43" hidden="1"/>
    <cellStyle name="40% - Accent4" xfId="12538" builtinId="43" hidden="1"/>
    <cellStyle name="40% - Accent4" xfId="12577" builtinId="43" hidden="1"/>
    <cellStyle name="40% - Accent4" xfId="12620" builtinId="43" hidden="1"/>
    <cellStyle name="40% - Accent4" xfId="12670" builtinId="43" hidden="1"/>
    <cellStyle name="40% - Accent4" xfId="12709" builtinId="43" hidden="1"/>
    <cellStyle name="40% - Accent4" xfId="12757" builtinId="43" hidden="1"/>
    <cellStyle name="40% - Accent4" xfId="12792" builtinId="43" hidden="1"/>
    <cellStyle name="40% - Accent4" xfId="12841" builtinId="43" hidden="1"/>
    <cellStyle name="40% - Accent4" xfId="12881" builtinId="43" hidden="1"/>
    <cellStyle name="40% - Accent4" xfId="12917" builtinId="43" hidden="1"/>
    <cellStyle name="40% - Accent4" xfId="12957" builtinId="43" hidden="1"/>
    <cellStyle name="40% - Accent4" xfId="13004" builtinId="43" hidden="1"/>
    <cellStyle name="40% - Accent4" xfId="13052" builtinId="43" hidden="1"/>
    <cellStyle name="40% - Accent4" xfId="13091" builtinId="43" hidden="1"/>
    <cellStyle name="40% - Accent4" xfId="13138" builtinId="43" hidden="1"/>
    <cellStyle name="40% - Accent4" xfId="13174" builtinId="43" hidden="1"/>
    <cellStyle name="40% - Accent4" xfId="13223" builtinId="43" hidden="1"/>
    <cellStyle name="40% - Accent4" xfId="13262" builtinId="43" hidden="1"/>
    <cellStyle name="40% - Accent4" xfId="13297" builtinId="43" hidden="1"/>
    <cellStyle name="40% - Accent4" xfId="13335" builtinId="43" hidden="1"/>
    <cellStyle name="40% - Accent4" xfId="12973" builtinId="43" hidden="1"/>
    <cellStyle name="40% - Accent4" xfId="13388" builtinId="43" hidden="1"/>
    <cellStyle name="40% - Accent4" xfId="13428" builtinId="43" hidden="1"/>
    <cellStyle name="40% - Accent4" xfId="13474" builtinId="43" hidden="1"/>
    <cellStyle name="40% - Accent4" xfId="13510" builtinId="43" hidden="1"/>
    <cellStyle name="40% - Accent4" xfId="13559" builtinId="43" hidden="1"/>
    <cellStyle name="40% - Accent4" xfId="13600" builtinId="43" hidden="1"/>
    <cellStyle name="40% - Accent4" xfId="13636" builtinId="43" hidden="1"/>
    <cellStyle name="40% - Accent4" xfId="13676" builtinId="43" hidden="1"/>
    <cellStyle name="40% - Accent4" xfId="13349" builtinId="43" hidden="1"/>
    <cellStyle name="40% - Accent4" xfId="13717" builtinId="43" hidden="1"/>
    <cellStyle name="40% - Accent4" xfId="13754" builtinId="43" hidden="1"/>
    <cellStyle name="40% - Accent4" xfId="13797" builtinId="43" hidden="1"/>
    <cellStyle name="40% - Accent4" xfId="13829" builtinId="43" hidden="1"/>
    <cellStyle name="40% - Accent4" xfId="13874" builtinId="43" hidden="1"/>
    <cellStyle name="40% - Accent4" xfId="13910" builtinId="43" hidden="1"/>
    <cellStyle name="40% - Accent4" xfId="13943" builtinId="43" hidden="1"/>
    <cellStyle name="40% - Accent4" xfId="13979" builtinId="43" hidden="1"/>
    <cellStyle name="40% - Accent4" xfId="12928" builtinId="43" hidden="1"/>
    <cellStyle name="40% - Accent4" xfId="14017" builtinId="43" hidden="1"/>
    <cellStyle name="40% - Accent4" xfId="14049" builtinId="43" hidden="1"/>
    <cellStyle name="40% - Accent4" xfId="14095" builtinId="43" hidden="1"/>
    <cellStyle name="40% - Accent4" xfId="14144" builtinId="43" hidden="1"/>
    <cellStyle name="40% - Accent4" xfId="14193" builtinId="43" hidden="1"/>
    <cellStyle name="40% - Accent4" xfId="14235" builtinId="43" hidden="1"/>
    <cellStyle name="40% - Accent4" xfId="14272" builtinId="43" hidden="1"/>
    <cellStyle name="40% - Accent4" xfId="14311" builtinId="43" hidden="1"/>
    <cellStyle name="40% - Accent4" xfId="14349" builtinId="43" hidden="1"/>
    <cellStyle name="40% - Accent4" xfId="14383" builtinId="43" hidden="1"/>
    <cellStyle name="40% - Accent4" xfId="14435" builtinId="43" hidden="1"/>
    <cellStyle name="40% - Accent4" xfId="14486" builtinId="43" hidden="1"/>
    <cellStyle name="40% - Accent4" xfId="14529" builtinId="43" hidden="1"/>
    <cellStyle name="40% - Accent4" xfId="14565" builtinId="43" hidden="1"/>
    <cellStyle name="40% - Accent4" xfId="14604" builtinId="43" hidden="1"/>
    <cellStyle name="40% - Accent4" xfId="14642" builtinId="43" hidden="1"/>
    <cellStyle name="40% - Accent4" xfId="14661" builtinId="43" hidden="1"/>
    <cellStyle name="40% - Accent4" xfId="14714" builtinId="43" hidden="1"/>
    <cellStyle name="40% - Accent4" xfId="14764" builtinId="43" hidden="1"/>
    <cellStyle name="40% - Accent4" xfId="14807" builtinId="43" hidden="1"/>
    <cellStyle name="40% - Accent4" xfId="14844" builtinId="43" hidden="1"/>
    <cellStyle name="40% - Accent4" xfId="14883" builtinId="43" hidden="1"/>
    <cellStyle name="40% - Accent4" xfId="14921" builtinId="43" hidden="1"/>
    <cellStyle name="40% - Accent4" xfId="14945" builtinId="43" hidden="1"/>
    <cellStyle name="40% - Accent4" xfId="14995" builtinId="43" hidden="1"/>
    <cellStyle name="40% - Accent4" xfId="15044" builtinId="43" hidden="1"/>
    <cellStyle name="40% - Accent4" xfId="15085" builtinId="43" hidden="1"/>
    <cellStyle name="40% - Accent4" xfId="15121" builtinId="43" hidden="1"/>
    <cellStyle name="40% - Accent4" xfId="15160" builtinId="43" hidden="1"/>
    <cellStyle name="40% - Accent4" xfId="15198" builtinId="43" hidden="1"/>
    <cellStyle name="40% - Accent4" xfId="15216" builtinId="43" hidden="1"/>
    <cellStyle name="40% - Accent4" xfId="15256" builtinId="43" hidden="1"/>
    <cellStyle name="40% - Accent4" xfId="15301" builtinId="43" hidden="1"/>
    <cellStyle name="40% - Accent4" xfId="15342" builtinId="43" hidden="1"/>
    <cellStyle name="40% - Accent4" xfId="15377" builtinId="43" hidden="1"/>
    <cellStyle name="40% - Accent4" xfId="15416" builtinId="43" hidden="1"/>
    <cellStyle name="40% - Accent4" xfId="15451" builtinId="43" hidden="1"/>
    <cellStyle name="40% - Accent4" xfId="15491" builtinId="43" hidden="1"/>
    <cellStyle name="40% - Accent4" xfId="15532" builtinId="43" hidden="1"/>
    <cellStyle name="40% - Accent5" xfId="43" builtinId="47" hidden="1"/>
    <cellStyle name="40% - Accent5" xfId="97" builtinId="47" hidden="1"/>
    <cellStyle name="40% - Accent5" xfId="148" builtinId="47" hidden="1"/>
    <cellStyle name="40% - Accent5" xfId="201" builtinId="47" hidden="1"/>
    <cellStyle name="40% - Accent5" xfId="241" builtinId="47" hidden="1"/>
    <cellStyle name="40% - Accent5" xfId="287" builtinId="47" hidden="1"/>
    <cellStyle name="40% - Accent5" xfId="337" builtinId="47" hidden="1"/>
    <cellStyle name="40% - Accent5" xfId="376" builtinId="47" hidden="1"/>
    <cellStyle name="40% - Accent5" xfId="424" builtinId="47" hidden="1"/>
    <cellStyle name="40% - Accent5" xfId="459" builtinId="47" hidden="1"/>
    <cellStyle name="40% - Accent5" xfId="508" builtinId="47" hidden="1"/>
    <cellStyle name="40% - Accent5" xfId="548" builtinId="47" hidden="1"/>
    <cellStyle name="40% - Accent5" xfId="584" builtinId="47" hidden="1"/>
    <cellStyle name="40% - Accent5" xfId="624" builtinId="47" hidden="1"/>
    <cellStyle name="40% - Accent5" xfId="671" builtinId="47" hidden="1"/>
    <cellStyle name="40% - Accent5" xfId="719" builtinId="47" hidden="1"/>
    <cellStyle name="40% - Accent5" xfId="758" builtinId="47" hidden="1"/>
    <cellStyle name="40% - Accent5" xfId="805" builtinId="47" hidden="1"/>
    <cellStyle name="40% - Accent5" xfId="841" builtinId="47" hidden="1"/>
    <cellStyle name="40% - Accent5" xfId="890" builtinId="47" hidden="1"/>
    <cellStyle name="40% - Accent5" xfId="929" builtinId="47" hidden="1"/>
    <cellStyle name="40% - Accent5" xfId="964" builtinId="47" hidden="1"/>
    <cellStyle name="40% - Accent5" xfId="1002" builtinId="47" hidden="1"/>
    <cellStyle name="40% - Accent5" xfId="683" builtinId="47" hidden="1"/>
    <cellStyle name="40% - Accent5" xfId="1055" builtinId="47" hidden="1"/>
    <cellStyle name="40% - Accent5" xfId="1095" builtinId="47" hidden="1"/>
    <cellStyle name="40% - Accent5" xfId="1141" builtinId="47" hidden="1"/>
    <cellStyle name="40% - Accent5" xfId="1177" builtinId="47" hidden="1"/>
    <cellStyle name="40% - Accent5" xfId="1226" builtinId="47" hidden="1"/>
    <cellStyle name="40% - Accent5" xfId="1267" builtinId="47" hidden="1"/>
    <cellStyle name="40% - Accent5" xfId="1303" builtinId="47" hidden="1"/>
    <cellStyle name="40% - Accent5" xfId="1343" builtinId="47" hidden="1"/>
    <cellStyle name="40% - Accent5" xfId="1309" builtinId="47" hidden="1"/>
    <cellStyle name="40% - Accent5" xfId="1384" builtinId="47" hidden="1"/>
    <cellStyle name="40% - Accent5" xfId="1421" builtinId="47" hidden="1"/>
    <cellStyle name="40% - Accent5" xfId="1464" builtinId="47" hidden="1"/>
    <cellStyle name="40% - Accent5" xfId="1496" builtinId="47" hidden="1"/>
    <cellStyle name="40% - Accent5" xfId="1541" builtinId="47" hidden="1"/>
    <cellStyle name="40% - Accent5" xfId="1577" builtinId="47" hidden="1"/>
    <cellStyle name="40% - Accent5" xfId="1610" builtinId="47" hidden="1"/>
    <cellStyle name="40% - Accent5" xfId="1646" builtinId="47" hidden="1"/>
    <cellStyle name="40% - Accent5" xfId="640" builtinId="47" hidden="1"/>
    <cellStyle name="40% - Accent5" xfId="1684" builtinId="47" hidden="1"/>
    <cellStyle name="40% - Accent5" xfId="1716" builtinId="47" hidden="1"/>
    <cellStyle name="40% - Accent5" xfId="1763" builtinId="47" hidden="1"/>
    <cellStyle name="40% - Accent5" xfId="1812" builtinId="47" hidden="1"/>
    <cellStyle name="40% - Accent5" xfId="1861" builtinId="47" hidden="1"/>
    <cellStyle name="40% - Accent5" xfId="1904" builtinId="47" hidden="1"/>
    <cellStyle name="40% - Accent5" xfId="1941" builtinId="47" hidden="1"/>
    <cellStyle name="40% - Accent5" xfId="1981" builtinId="47" hidden="1"/>
    <cellStyle name="40% - Accent5" xfId="2019" builtinId="47" hidden="1"/>
    <cellStyle name="40% - Accent5" xfId="2054" builtinId="47" hidden="1"/>
    <cellStyle name="40% - Accent5" xfId="2107" builtinId="47" hidden="1"/>
    <cellStyle name="40% - Accent5" xfId="2158" builtinId="47" hidden="1"/>
    <cellStyle name="40% - Accent5" xfId="2202" builtinId="47" hidden="1"/>
    <cellStyle name="40% - Accent5" xfId="2238" builtinId="47" hidden="1"/>
    <cellStyle name="40% - Accent5" xfId="2278" builtinId="47" hidden="1"/>
    <cellStyle name="40% - Accent5" xfId="2316" builtinId="47" hidden="1"/>
    <cellStyle name="40% - Accent5" xfId="2336" builtinId="47" hidden="1"/>
    <cellStyle name="40% - Accent5" xfId="2389" builtinId="47" hidden="1"/>
    <cellStyle name="40% - Accent5" xfId="2439" builtinId="47" hidden="1"/>
    <cellStyle name="40% - Accent5" xfId="2483" builtinId="47" hidden="1"/>
    <cellStyle name="40% - Accent5" xfId="2520" builtinId="47" hidden="1"/>
    <cellStyle name="40% - Accent5" xfId="2560" builtinId="47" hidden="1"/>
    <cellStyle name="40% - Accent5" xfId="2598" builtinId="47" hidden="1"/>
    <cellStyle name="40% - Accent5" xfId="2623" builtinId="47" hidden="1"/>
    <cellStyle name="40% - Accent5" xfId="2673" builtinId="47" hidden="1"/>
    <cellStyle name="40% - Accent5" xfId="2722" builtinId="47" hidden="1"/>
    <cellStyle name="40% - Accent5" xfId="2764" builtinId="47" hidden="1"/>
    <cellStyle name="40% - Accent5" xfId="2800" builtinId="47" hidden="1"/>
    <cellStyle name="40% - Accent5" xfId="2840" builtinId="47" hidden="1"/>
    <cellStyle name="40% - Accent5" xfId="2878" builtinId="47" hidden="1"/>
    <cellStyle name="40% - Accent5" xfId="2897" builtinId="47" hidden="1"/>
    <cellStyle name="40% - Accent5" xfId="2937" builtinId="47" hidden="1"/>
    <cellStyle name="40% - Accent5" xfId="2982" builtinId="47" hidden="1"/>
    <cellStyle name="40% - Accent5" xfId="3024" builtinId="47" hidden="1"/>
    <cellStyle name="40% - Accent5" xfId="3059" builtinId="47" hidden="1"/>
    <cellStyle name="40% - Accent5" xfId="3099" builtinId="47" hidden="1"/>
    <cellStyle name="40% - Accent5" xfId="3134" builtinId="47" hidden="1"/>
    <cellStyle name="40% - Accent5" xfId="3174" builtinId="47" hidden="1"/>
    <cellStyle name="40% - Accent5" xfId="3215" builtinId="47" hidden="1"/>
    <cellStyle name="40% - Accent5" xfId="3249" builtinId="47" hidden="1"/>
    <cellStyle name="40% - Accent5" xfId="3298" builtinId="47" hidden="1"/>
    <cellStyle name="40% - Accent5" xfId="3338" builtinId="47" hidden="1"/>
    <cellStyle name="40% - Accent5" xfId="3384" builtinId="47" hidden="1"/>
    <cellStyle name="40% - Accent5" xfId="3434" builtinId="47" hidden="1"/>
    <cellStyle name="40% - Accent5" xfId="3473" builtinId="47" hidden="1"/>
    <cellStyle name="40% - Accent5" xfId="3521" builtinId="47" hidden="1"/>
    <cellStyle name="40% - Accent5" xfId="3556" builtinId="47" hidden="1"/>
    <cellStyle name="40% - Accent5" xfId="3605" builtinId="47" hidden="1"/>
    <cellStyle name="40% - Accent5" xfId="3645" builtinId="47" hidden="1"/>
    <cellStyle name="40% - Accent5" xfId="3681" builtinId="47" hidden="1"/>
    <cellStyle name="40% - Accent5" xfId="3721" builtinId="47" hidden="1"/>
    <cellStyle name="40% - Accent5" xfId="3768" builtinId="47" hidden="1"/>
    <cellStyle name="40% - Accent5" xfId="3816" builtinId="47" hidden="1"/>
    <cellStyle name="40% - Accent5" xfId="3855" builtinId="47" hidden="1"/>
    <cellStyle name="40% - Accent5" xfId="3902" builtinId="47" hidden="1"/>
    <cellStyle name="40% - Accent5" xfId="3938" builtinId="47" hidden="1"/>
    <cellStyle name="40% - Accent5" xfId="3987" builtinId="47" hidden="1"/>
    <cellStyle name="40% - Accent5" xfId="4026" builtinId="47" hidden="1"/>
    <cellStyle name="40% - Accent5" xfId="4061" builtinId="47" hidden="1"/>
    <cellStyle name="40% - Accent5" xfId="4099" builtinId="47" hidden="1"/>
    <cellStyle name="40% - Accent5" xfId="3780" builtinId="47" hidden="1"/>
    <cellStyle name="40% - Accent5" xfId="4152" builtinId="47" hidden="1"/>
    <cellStyle name="40% - Accent5" xfId="4192" builtinId="47" hidden="1"/>
    <cellStyle name="40% - Accent5" xfId="4238" builtinId="47" hidden="1"/>
    <cellStyle name="40% - Accent5" xfId="4274" builtinId="47" hidden="1"/>
    <cellStyle name="40% - Accent5" xfId="4323" builtinId="47" hidden="1"/>
    <cellStyle name="40% - Accent5" xfId="4364" builtinId="47" hidden="1"/>
    <cellStyle name="40% - Accent5" xfId="4400" builtinId="47" hidden="1"/>
    <cellStyle name="40% - Accent5" xfId="4440" builtinId="47" hidden="1"/>
    <cellStyle name="40% - Accent5" xfId="4406" builtinId="47" hidden="1"/>
    <cellStyle name="40% - Accent5" xfId="4481" builtinId="47" hidden="1"/>
    <cellStyle name="40% - Accent5" xfId="4518" builtinId="47" hidden="1"/>
    <cellStyle name="40% - Accent5" xfId="4561" builtinId="47" hidden="1"/>
    <cellStyle name="40% - Accent5" xfId="4593" builtinId="47" hidden="1"/>
    <cellStyle name="40% - Accent5" xfId="4638" builtinId="47" hidden="1"/>
    <cellStyle name="40% - Accent5" xfId="4674" builtinId="47" hidden="1"/>
    <cellStyle name="40% - Accent5" xfId="4707" builtinId="47" hidden="1"/>
    <cellStyle name="40% - Accent5" xfId="4743" builtinId="47" hidden="1"/>
    <cellStyle name="40% - Accent5" xfId="3737" builtinId="47" hidden="1"/>
    <cellStyle name="40% - Accent5" xfId="4781" builtinId="47" hidden="1"/>
    <cellStyle name="40% - Accent5" xfId="4813" builtinId="47" hidden="1"/>
    <cellStyle name="40% - Accent5" xfId="4860" builtinId="47" hidden="1"/>
    <cellStyle name="40% - Accent5" xfId="4909" builtinId="47" hidden="1"/>
    <cellStyle name="40% - Accent5" xfId="4958" builtinId="47" hidden="1"/>
    <cellStyle name="40% - Accent5" xfId="5001" builtinId="47" hidden="1"/>
    <cellStyle name="40% - Accent5" xfId="5038" builtinId="47" hidden="1"/>
    <cellStyle name="40% - Accent5" xfId="5078" builtinId="47" hidden="1"/>
    <cellStyle name="40% - Accent5" xfId="5116" builtinId="47" hidden="1"/>
    <cellStyle name="40% - Accent5" xfId="5151" builtinId="47" hidden="1"/>
    <cellStyle name="40% - Accent5" xfId="5204" builtinId="47" hidden="1"/>
    <cellStyle name="40% - Accent5" xfId="5255" builtinId="47" hidden="1"/>
    <cellStyle name="40% - Accent5" xfId="5299" builtinId="47" hidden="1"/>
    <cellStyle name="40% - Accent5" xfId="5335" builtinId="47" hidden="1"/>
    <cellStyle name="40% - Accent5" xfId="5375" builtinId="47" hidden="1"/>
    <cellStyle name="40% - Accent5" xfId="5413" builtinId="47" hidden="1"/>
    <cellStyle name="40% - Accent5" xfId="5433" builtinId="47" hidden="1"/>
    <cellStyle name="40% - Accent5" xfId="5486" builtinId="47" hidden="1"/>
    <cellStyle name="40% - Accent5" xfId="5536" builtinId="47" hidden="1"/>
    <cellStyle name="40% - Accent5" xfId="5580" builtinId="47" hidden="1"/>
    <cellStyle name="40% - Accent5" xfId="5617" builtinId="47" hidden="1"/>
    <cellStyle name="40% - Accent5" xfId="5657" builtinId="47" hidden="1"/>
    <cellStyle name="40% - Accent5" xfId="5695" builtinId="47" hidden="1"/>
    <cellStyle name="40% - Accent5" xfId="5720" builtinId="47" hidden="1"/>
    <cellStyle name="40% - Accent5" xfId="5770" builtinId="47" hidden="1"/>
    <cellStyle name="40% - Accent5" xfId="5819" builtinId="47" hidden="1"/>
    <cellStyle name="40% - Accent5" xfId="5861" builtinId="47" hidden="1"/>
    <cellStyle name="40% - Accent5" xfId="5897" builtinId="47" hidden="1"/>
    <cellStyle name="40% - Accent5" xfId="5937" builtinId="47" hidden="1"/>
    <cellStyle name="40% - Accent5" xfId="5975" builtinId="47" hidden="1"/>
    <cellStyle name="40% - Accent5" xfId="5994" builtinId="47" hidden="1"/>
    <cellStyle name="40% - Accent5" xfId="6034" builtinId="47" hidden="1"/>
    <cellStyle name="40% - Accent5" xfId="6079" builtinId="47" hidden="1"/>
    <cellStyle name="40% - Accent5" xfId="6121" builtinId="47" hidden="1"/>
    <cellStyle name="40% - Accent5" xfId="6156" builtinId="47" hidden="1"/>
    <cellStyle name="40% - Accent5" xfId="6196" builtinId="47" hidden="1"/>
    <cellStyle name="40% - Accent5" xfId="6231" builtinId="47" hidden="1"/>
    <cellStyle name="40% - Accent5" xfId="6271" builtinId="47" hidden="1"/>
    <cellStyle name="40% - Accent5" xfId="6312" builtinId="47" hidden="1"/>
    <cellStyle name="40% - Accent5" xfId="6335" builtinId="47" hidden="1"/>
    <cellStyle name="40% - Accent5" xfId="6381" builtinId="47" hidden="1"/>
    <cellStyle name="40% - Accent5" xfId="6421" builtinId="47" hidden="1"/>
    <cellStyle name="40% - Accent5" xfId="6465" builtinId="47" hidden="1"/>
    <cellStyle name="40% - Accent5" xfId="6515" builtinId="47" hidden="1"/>
    <cellStyle name="40% - Accent5" xfId="6554" builtinId="47" hidden="1"/>
    <cellStyle name="40% - Accent5" xfId="6602" builtinId="47" hidden="1"/>
    <cellStyle name="40% - Accent5" xfId="6637" builtinId="47" hidden="1"/>
    <cellStyle name="40% - Accent5" xfId="6686" builtinId="47" hidden="1"/>
    <cellStyle name="40% - Accent5" xfId="6726" builtinId="47" hidden="1"/>
    <cellStyle name="40% - Accent5" xfId="6762" builtinId="47" hidden="1"/>
    <cellStyle name="40% - Accent5" xfId="6802" builtinId="47" hidden="1"/>
    <cellStyle name="40% - Accent5" xfId="6849" builtinId="47" hidden="1"/>
    <cellStyle name="40% - Accent5" xfId="6897" builtinId="47" hidden="1"/>
    <cellStyle name="40% - Accent5" xfId="6936" builtinId="47" hidden="1"/>
    <cellStyle name="40% - Accent5" xfId="6983" builtinId="47" hidden="1"/>
    <cellStyle name="40% - Accent5" xfId="7019" builtinId="47" hidden="1"/>
    <cellStyle name="40% - Accent5" xfId="7068" builtinId="47" hidden="1"/>
    <cellStyle name="40% - Accent5" xfId="7107" builtinId="47" hidden="1"/>
    <cellStyle name="40% - Accent5" xfId="7142" builtinId="47" hidden="1"/>
    <cellStyle name="40% - Accent5" xfId="7180" builtinId="47" hidden="1"/>
    <cellStyle name="40% - Accent5" xfId="6861" builtinId="47" hidden="1"/>
    <cellStyle name="40% - Accent5" xfId="7233" builtinId="47" hidden="1"/>
    <cellStyle name="40% - Accent5" xfId="7273" builtinId="47" hidden="1"/>
    <cellStyle name="40% - Accent5" xfId="7319" builtinId="47" hidden="1"/>
    <cellStyle name="40% - Accent5" xfId="7355" builtinId="47" hidden="1"/>
    <cellStyle name="40% - Accent5" xfId="7404" builtinId="47" hidden="1"/>
    <cellStyle name="40% - Accent5" xfId="7445" builtinId="47" hidden="1"/>
    <cellStyle name="40% - Accent5" xfId="7481" builtinId="47" hidden="1"/>
    <cellStyle name="40% - Accent5" xfId="7521" builtinId="47" hidden="1"/>
    <cellStyle name="40% - Accent5" xfId="7487" builtinId="47" hidden="1"/>
    <cellStyle name="40% - Accent5" xfId="7562" builtinId="47" hidden="1"/>
    <cellStyle name="40% - Accent5" xfId="7599" builtinId="47" hidden="1"/>
    <cellStyle name="40% - Accent5" xfId="7642" builtinId="47" hidden="1"/>
    <cellStyle name="40% - Accent5" xfId="7674" builtinId="47" hidden="1"/>
    <cellStyle name="40% - Accent5" xfId="7719" builtinId="47" hidden="1"/>
    <cellStyle name="40% - Accent5" xfId="7755" builtinId="47" hidden="1"/>
    <cellStyle name="40% - Accent5" xfId="7788" builtinId="47" hidden="1"/>
    <cellStyle name="40% - Accent5" xfId="7824" builtinId="47" hidden="1"/>
    <cellStyle name="40% - Accent5" xfId="6818" builtinId="47" hidden="1"/>
    <cellStyle name="40% - Accent5" xfId="7862" builtinId="47" hidden="1"/>
    <cellStyle name="40% - Accent5" xfId="7894" builtinId="47" hidden="1"/>
    <cellStyle name="40% - Accent5" xfId="7941" builtinId="47" hidden="1"/>
    <cellStyle name="40% - Accent5" xfId="7990" builtinId="47" hidden="1"/>
    <cellStyle name="40% - Accent5" xfId="8039" builtinId="47" hidden="1"/>
    <cellStyle name="40% - Accent5" xfId="8082" builtinId="47" hidden="1"/>
    <cellStyle name="40% - Accent5" xfId="8119" builtinId="47" hidden="1"/>
    <cellStyle name="40% - Accent5" xfId="8159" builtinId="47" hidden="1"/>
    <cellStyle name="40% - Accent5" xfId="8197" builtinId="47" hidden="1"/>
    <cellStyle name="40% - Accent5" xfId="8232" builtinId="47" hidden="1"/>
    <cellStyle name="40% - Accent5" xfId="8284" builtinId="47" hidden="1"/>
    <cellStyle name="40% - Accent5" xfId="8335" builtinId="47" hidden="1"/>
    <cellStyle name="40% - Accent5" xfId="8379" builtinId="47" hidden="1"/>
    <cellStyle name="40% - Accent5" xfId="8415" builtinId="47" hidden="1"/>
    <cellStyle name="40% - Accent5" xfId="8455" builtinId="47" hidden="1"/>
    <cellStyle name="40% - Accent5" xfId="8493" builtinId="47" hidden="1"/>
    <cellStyle name="40% - Accent5" xfId="8513" builtinId="47" hidden="1"/>
    <cellStyle name="40% - Accent5" xfId="8566" builtinId="47" hidden="1"/>
    <cellStyle name="40% - Accent5" xfId="8616" builtinId="47" hidden="1"/>
    <cellStyle name="40% - Accent5" xfId="8660" builtinId="47" hidden="1"/>
    <cellStyle name="40% - Accent5" xfId="8697" builtinId="47" hidden="1"/>
    <cellStyle name="40% - Accent5" xfId="8737" builtinId="47" hidden="1"/>
    <cellStyle name="40% - Accent5" xfId="8775" builtinId="47" hidden="1"/>
    <cellStyle name="40% - Accent5" xfId="8800" builtinId="47" hidden="1"/>
    <cellStyle name="40% - Accent5" xfId="8850" builtinId="47" hidden="1"/>
    <cellStyle name="40% - Accent5" xfId="8899" builtinId="47" hidden="1"/>
    <cellStyle name="40% - Accent5" xfId="8941" builtinId="47" hidden="1"/>
    <cellStyle name="40% - Accent5" xfId="8977" builtinId="47" hidden="1"/>
    <cellStyle name="40% - Accent5" xfId="9017" builtinId="47" hidden="1"/>
    <cellStyle name="40% - Accent5" xfId="9055" builtinId="47" hidden="1"/>
    <cellStyle name="40% - Accent5" xfId="9073" builtinId="47" hidden="1"/>
    <cellStyle name="40% - Accent5" xfId="9113" builtinId="47" hidden="1"/>
    <cellStyle name="40% - Accent5" xfId="9158" builtinId="47" hidden="1"/>
    <cellStyle name="40% - Accent5" xfId="9199" builtinId="47" hidden="1"/>
    <cellStyle name="40% - Accent5" xfId="9234" builtinId="47" hidden="1"/>
    <cellStyle name="40% - Accent5" xfId="9273" builtinId="47" hidden="1"/>
    <cellStyle name="40% - Accent5" xfId="9308" builtinId="47" hidden="1"/>
    <cellStyle name="40% - Accent5" xfId="9348" builtinId="47" hidden="1"/>
    <cellStyle name="40% - Accent5" xfId="9389" builtinId="47" hidden="1"/>
    <cellStyle name="40% - Accent5" xfId="9408" builtinId="47" hidden="1"/>
    <cellStyle name="40% - Accent5" xfId="9449" builtinId="47" hidden="1"/>
    <cellStyle name="40% - Accent5" xfId="9488" builtinId="47" hidden="1"/>
    <cellStyle name="40% - Accent5" xfId="9532" builtinId="47" hidden="1"/>
    <cellStyle name="40% - Accent5" xfId="9582" builtinId="47" hidden="1"/>
    <cellStyle name="40% - Accent5" xfId="9621" builtinId="47" hidden="1"/>
    <cellStyle name="40% - Accent5" xfId="9669" builtinId="47" hidden="1"/>
    <cellStyle name="40% - Accent5" xfId="9704" builtinId="47" hidden="1"/>
    <cellStyle name="40% - Accent5" xfId="9753" builtinId="47" hidden="1"/>
    <cellStyle name="40% - Accent5" xfId="9793" builtinId="47" hidden="1"/>
    <cellStyle name="40% - Accent5" xfId="9829" builtinId="47" hidden="1"/>
    <cellStyle name="40% - Accent5" xfId="9869" builtinId="47" hidden="1"/>
    <cellStyle name="40% - Accent5" xfId="9916" builtinId="47" hidden="1"/>
    <cellStyle name="40% - Accent5" xfId="9964" builtinId="47" hidden="1"/>
    <cellStyle name="40% - Accent5" xfId="10003" builtinId="47" hidden="1"/>
    <cellStyle name="40% - Accent5" xfId="10050" builtinId="47" hidden="1"/>
    <cellStyle name="40% - Accent5" xfId="10086" builtinId="47" hidden="1"/>
    <cellStyle name="40% - Accent5" xfId="10135" builtinId="47" hidden="1"/>
    <cellStyle name="40% - Accent5" xfId="10174" builtinId="47" hidden="1"/>
    <cellStyle name="40% - Accent5" xfId="10209" builtinId="47" hidden="1"/>
    <cellStyle name="40% - Accent5" xfId="10247" builtinId="47" hidden="1"/>
    <cellStyle name="40% - Accent5" xfId="9928" builtinId="47" hidden="1"/>
    <cellStyle name="40% - Accent5" xfId="10300" builtinId="47" hidden="1"/>
    <cellStyle name="40% - Accent5" xfId="10340" builtinId="47" hidden="1"/>
    <cellStyle name="40% - Accent5" xfId="10386" builtinId="47" hidden="1"/>
    <cellStyle name="40% - Accent5" xfId="10422" builtinId="47" hidden="1"/>
    <cellStyle name="40% - Accent5" xfId="10471" builtinId="47" hidden="1"/>
    <cellStyle name="40% - Accent5" xfId="10512" builtinId="47" hidden="1"/>
    <cellStyle name="40% - Accent5" xfId="10548" builtinId="47" hidden="1"/>
    <cellStyle name="40% - Accent5" xfId="10588" builtinId="47" hidden="1"/>
    <cellStyle name="40% - Accent5" xfId="10554" builtinId="47" hidden="1"/>
    <cellStyle name="40% - Accent5" xfId="10629" builtinId="47" hidden="1"/>
    <cellStyle name="40% - Accent5" xfId="10666" builtinId="47" hidden="1"/>
    <cellStyle name="40% - Accent5" xfId="10709" builtinId="47" hidden="1"/>
    <cellStyle name="40% - Accent5" xfId="10741" builtinId="47" hidden="1"/>
    <cellStyle name="40% - Accent5" xfId="10786" builtinId="47" hidden="1"/>
    <cellStyle name="40% - Accent5" xfId="10822" builtinId="47" hidden="1"/>
    <cellStyle name="40% - Accent5" xfId="10855" builtinId="47" hidden="1"/>
    <cellStyle name="40% - Accent5" xfId="10891" builtinId="47" hidden="1"/>
    <cellStyle name="40% - Accent5" xfId="9885" builtinId="47" hidden="1"/>
    <cellStyle name="40% - Accent5" xfId="10929" builtinId="47" hidden="1"/>
    <cellStyle name="40% - Accent5" xfId="10961" builtinId="47" hidden="1"/>
    <cellStyle name="40% - Accent5" xfId="11008" builtinId="47" hidden="1"/>
    <cellStyle name="40% - Accent5" xfId="11057" builtinId="47" hidden="1"/>
    <cellStyle name="40% - Accent5" xfId="11106" builtinId="47" hidden="1"/>
    <cellStyle name="40% - Accent5" xfId="11149" builtinId="47" hidden="1"/>
    <cellStyle name="40% - Accent5" xfId="11186" builtinId="47" hidden="1"/>
    <cellStyle name="40% - Accent5" xfId="11226" builtinId="47" hidden="1"/>
    <cellStyle name="40% - Accent5" xfId="11264" builtinId="47" hidden="1"/>
    <cellStyle name="40% - Accent5" xfId="11299" builtinId="47" hidden="1"/>
    <cellStyle name="40% - Accent5" xfId="11352" builtinId="47" hidden="1"/>
    <cellStyle name="40% - Accent5" xfId="11403" builtinId="47" hidden="1"/>
    <cellStyle name="40% - Accent5" xfId="11447" builtinId="47" hidden="1"/>
    <cellStyle name="40% - Accent5" xfId="11483" builtinId="47" hidden="1"/>
    <cellStyle name="40% - Accent5" xfId="11523" builtinId="47" hidden="1"/>
    <cellStyle name="40% - Accent5" xfId="11561" builtinId="47" hidden="1"/>
    <cellStyle name="40% - Accent5" xfId="11581" builtinId="47" hidden="1"/>
    <cellStyle name="40% - Accent5" xfId="11634" builtinId="47" hidden="1"/>
    <cellStyle name="40% - Accent5" xfId="11684" builtinId="47" hidden="1"/>
    <cellStyle name="40% - Accent5" xfId="11728" builtinId="47" hidden="1"/>
    <cellStyle name="40% - Accent5" xfId="11765" builtinId="47" hidden="1"/>
    <cellStyle name="40% - Accent5" xfId="11805" builtinId="47" hidden="1"/>
    <cellStyle name="40% - Accent5" xfId="11843" builtinId="47" hidden="1"/>
    <cellStyle name="40% - Accent5" xfId="11868" builtinId="47" hidden="1"/>
    <cellStyle name="40% - Accent5" xfId="11918" builtinId="47" hidden="1"/>
    <cellStyle name="40% - Accent5" xfId="11967" builtinId="47" hidden="1"/>
    <cellStyle name="40% - Accent5" xfId="12009" builtinId="47" hidden="1"/>
    <cellStyle name="40% - Accent5" xfId="12045" builtinId="47" hidden="1"/>
    <cellStyle name="40% - Accent5" xfId="12085" builtinId="47" hidden="1"/>
    <cellStyle name="40% - Accent5" xfId="12123" builtinId="47" hidden="1"/>
    <cellStyle name="40% - Accent5" xfId="12142" builtinId="47" hidden="1"/>
    <cellStyle name="40% - Accent5" xfId="12182" builtinId="47" hidden="1"/>
    <cellStyle name="40% - Accent5" xfId="12227" builtinId="47" hidden="1"/>
    <cellStyle name="40% - Accent5" xfId="12269" builtinId="47" hidden="1"/>
    <cellStyle name="40% - Accent5" xfId="12304" builtinId="47" hidden="1"/>
    <cellStyle name="40% - Accent5" xfId="12344" builtinId="47" hidden="1"/>
    <cellStyle name="40% - Accent5" xfId="12379" builtinId="47" hidden="1"/>
    <cellStyle name="40% - Accent5" xfId="12419" builtinId="47" hidden="1"/>
    <cellStyle name="40% - Accent5" xfId="12460" builtinId="47" hidden="1"/>
    <cellStyle name="40% - Accent5" xfId="12500" builtinId="47" hidden="1"/>
    <cellStyle name="40% - Accent5" xfId="12542" builtinId="47" hidden="1"/>
    <cellStyle name="40% - Accent5" xfId="12581" builtinId="47" hidden="1"/>
    <cellStyle name="40% - Accent5" xfId="12624" builtinId="47" hidden="1"/>
    <cellStyle name="40% - Accent5" xfId="12674" builtinId="47" hidden="1"/>
    <cellStyle name="40% - Accent5" xfId="12713" builtinId="47" hidden="1"/>
    <cellStyle name="40% - Accent5" xfId="12761" builtinId="47" hidden="1"/>
    <cellStyle name="40% - Accent5" xfId="12796" builtinId="47" hidden="1"/>
    <cellStyle name="40% - Accent5" xfId="12845" builtinId="47" hidden="1"/>
    <cellStyle name="40% - Accent5" xfId="12885" builtinId="47" hidden="1"/>
    <cellStyle name="40% - Accent5" xfId="12921" builtinId="47" hidden="1"/>
    <cellStyle name="40% - Accent5" xfId="12961" builtinId="47" hidden="1"/>
    <cellStyle name="40% - Accent5" xfId="13008" builtinId="47" hidden="1"/>
    <cellStyle name="40% - Accent5" xfId="13056" builtinId="47" hidden="1"/>
    <cellStyle name="40% - Accent5" xfId="13095" builtinId="47" hidden="1"/>
    <cellStyle name="40% - Accent5" xfId="13142" builtinId="47" hidden="1"/>
    <cellStyle name="40% - Accent5" xfId="13178" builtinId="47" hidden="1"/>
    <cellStyle name="40% - Accent5" xfId="13227" builtinId="47" hidden="1"/>
    <cellStyle name="40% - Accent5" xfId="13266" builtinId="47" hidden="1"/>
    <cellStyle name="40% - Accent5" xfId="13301" builtinId="47" hidden="1"/>
    <cellStyle name="40% - Accent5" xfId="13339" builtinId="47" hidden="1"/>
    <cellStyle name="40% - Accent5" xfId="13020" builtinId="47" hidden="1"/>
    <cellStyle name="40% - Accent5" xfId="13392" builtinId="47" hidden="1"/>
    <cellStyle name="40% - Accent5" xfId="13432" builtinId="47" hidden="1"/>
    <cellStyle name="40% - Accent5" xfId="13478" builtinId="47" hidden="1"/>
    <cellStyle name="40% - Accent5" xfId="13514" builtinId="47" hidden="1"/>
    <cellStyle name="40% - Accent5" xfId="13563" builtinId="47" hidden="1"/>
    <cellStyle name="40% - Accent5" xfId="13604" builtinId="47" hidden="1"/>
    <cellStyle name="40% - Accent5" xfId="13640" builtinId="47" hidden="1"/>
    <cellStyle name="40% - Accent5" xfId="13680" builtinId="47" hidden="1"/>
    <cellStyle name="40% - Accent5" xfId="13646" builtinId="47" hidden="1"/>
    <cellStyle name="40% - Accent5" xfId="13721" builtinId="47" hidden="1"/>
    <cellStyle name="40% - Accent5" xfId="13758" builtinId="47" hidden="1"/>
    <cellStyle name="40% - Accent5" xfId="13801" builtinId="47" hidden="1"/>
    <cellStyle name="40% - Accent5" xfId="13833" builtinId="47" hidden="1"/>
    <cellStyle name="40% - Accent5" xfId="13878" builtinId="47" hidden="1"/>
    <cellStyle name="40% - Accent5" xfId="13914" builtinId="47" hidden="1"/>
    <cellStyle name="40% - Accent5" xfId="13947" builtinId="47" hidden="1"/>
    <cellStyle name="40% - Accent5" xfId="13983" builtinId="47" hidden="1"/>
    <cellStyle name="40% - Accent5" xfId="12977" builtinId="47" hidden="1"/>
    <cellStyle name="40% - Accent5" xfId="14021" builtinId="47" hidden="1"/>
    <cellStyle name="40% - Accent5" xfId="14053" builtinId="47" hidden="1"/>
    <cellStyle name="40% - Accent5" xfId="14099" builtinId="47" hidden="1"/>
    <cellStyle name="40% - Accent5" xfId="14148" builtinId="47" hidden="1"/>
    <cellStyle name="40% - Accent5" xfId="14197" builtinId="47" hidden="1"/>
    <cellStyle name="40% - Accent5" xfId="14239" builtinId="47" hidden="1"/>
    <cellStyle name="40% - Accent5" xfId="14276" builtinId="47" hidden="1"/>
    <cellStyle name="40% - Accent5" xfId="14315" builtinId="47" hidden="1"/>
    <cellStyle name="40% - Accent5" xfId="14353" builtinId="47" hidden="1"/>
    <cellStyle name="40% - Accent5" xfId="14387" builtinId="47" hidden="1"/>
    <cellStyle name="40% - Accent5" xfId="14439" builtinId="47" hidden="1"/>
    <cellStyle name="40% - Accent5" xfId="14490" builtinId="47" hidden="1"/>
    <cellStyle name="40% - Accent5" xfId="14533" builtinId="47" hidden="1"/>
    <cellStyle name="40% - Accent5" xfId="14569" builtinId="47" hidden="1"/>
    <cellStyle name="40% - Accent5" xfId="14608" builtinId="47" hidden="1"/>
    <cellStyle name="40% - Accent5" xfId="14646" builtinId="47" hidden="1"/>
    <cellStyle name="40% - Accent5" xfId="14665" builtinId="47" hidden="1"/>
    <cellStyle name="40% - Accent5" xfId="14718" builtinId="47" hidden="1"/>
    <cellStyle name="40% - Accent5" xfId="14768" builtinId="47" hidden="1"/>
    <cellStyle name="40% - Accent5" xfId="14811" builtinId="47" hidden="1"/>
    <cellStyle name="40% - Accent5" xfId="14848" builtinId="47" hidden="1"/>
    <cellStyle name="40% - Accent5" xfId="14887" builtinId="47" hidden="1"/>
    <cellStyle name="40% - Accent5" xfId="14925" builtinId="47" hidden="1"/>
    <cellStyle name="40% - Accent5" xfId="14949" builtinId="47" hidden="1"/>
    <cellStyle name="40% - Accent5" xfId="14999" builtinId="47" hidden="1"/>
    <cellStyle name="40% - Accent5" xfId="15048" builtinId="47" hidden="1"/>
    <cellStyle name="40% - Accent5" xfId="15089" builtinId="47" hidden="1"/>
    <cellStyle name="40% - Accent5" xfId="15125" builtinId="47" hidden="1"/>
    <cellStyle name="40% - Accent5" xfId="15164" builtinId="47" hidden="1"/>
    <cellStyle name="40% - Accent5" xfId="15202" builtinId="47" hidden="1"/>
    <cellStyle name="40% - Accent5" xfId="15220" builtinId="47" hidden="1"/>
    <cellStyle name="40% - Accent5" xfId="15260" builtinId="47" hidden="1"/>
    <cellStyle name="40% - Accent5" xfId="15305" builtinId="47" hidden="1"/>
    <cellStyle name="40% - Accent5" xfId="15346" builtinId="47" hidden="1"/>
    <cellStyle name="40% - Accent5" xfId="15381" builtinId="47" hidden="1"/>
    <cellStyle name="40% - Accent5" xfId="15420" builtinId="47" hidden="1"/>
    <cellStyle name="40% - Accent5" xfId="15455" builtinId="47" hidden="1"/>
    <cellStyle name="40% - Accent5" xfId="15495" builtinId="47" hidden="1"/>
    <cellStyle name="40% - Accent5" xfId="15536" builtinId="47" hidden="1"/>
    <cellStyle name="40% - Accent6" xfId="47" builtinId="51" hidden="1"/>
    <cellStyle name="40% - Accent6" xfId="101" builtinId="51" hidden="1"/>
    <cellStyle name="40% - Accent6" xfId="152" builtinId="51" hidden="1"/>
    <cellStyle name="40% - Accent6" xfId="205" builtinId="51" hidden="1"/>
    <cellStyle name="40% - Accent6" xfId="245" builtinId="51" hidden="1"/>
    <cellStyle name="40% - Accent6" xfId="291" builtinId="51" hidden="1"/>
    <cellStyle name="40% - Accent6" xfId="341" builtinId="51" hidden="1"/>
    <cellStyle name="40% - Accent6" xfId="380" builtinId="51" hidden="1"/>
    <cellStyle name="40% - Accent6" xfId="428" builtinId="51" hidden="1"/>
    <cellStyle name="40% - Accent6" xfId="463" builtinId="51" hidden="1"/>
    <cellStyle name="40% - Accent6" xfId="512" builtinId="51" hidden="1"/>
    <cellStyle name="40% - Accent6" xfId="552" builtinId="51" hidden="1"/>
    <cellStyle name="40% - Accent6" xfId="588" builtinId="51" hidden="1"/>
    <cellStyle name="40% - Accent6" xfId="628" builtinId="51" hidden="1"/>
    <cellStyle name="40% - Accent6" xfId="675" builtinId="51" hidden="1"/>
    <cellStyle name="40% - Accent6" xfId="723" builtinId="51" hidden="1"/>
    <cellStyle name="40% - Accent6" xfId="762" builtinId="51" hidden="1"/>
    <cellStyle name="40% - Accent6" xfId="809" builtinId="51" hidden="1"/>
    <cellStyle name="40% - Accent6" xfId="845" builtinId="51" hidden="1"/>
    <cellStyle name="40% - Accent6" xfId="894" builtinId="51" hidden="1"/>
    <cellStyle name="40% - Accent6" xfId="933" builtinId="51" hidden="1"/>
    <cellStyle name="40% - Accent6" xfId="968" builtinId="51" hidden="1"/>
    <cellStyle name="40% - Accent6" xfId="1006" builtinId="51" hidden="1"/>
    <cellStyle name="40% - Accent6" xfId="1010" builtinId="51" hidden="1"/>
    <cellStyle name="40% - Accent6" xfId="1059" builtinId="51" hidden="1"/>
    <cellStyle name="40% - Accent6" xfId="1099" builtinId="51" hidden="1"/>
    <cellStyle name="40% - Accent6" xfId="1145" builtinId="51" hidden="1"/>
    <cellStyle name="40% - Accent6" xfId="1181" builtinId="51" hidden="1"/>
    <cellStyle name="40% - Accent6" xfId="1230" builtinId="51" hidden="1"/>
    <cellStyle name="40% - Accent6" xfId="1271" builtinId="51" hidden="1"/>
    <cellStyle name="40% - Accent6" xfId="1307" builtinId="51" hidden="1"/>
    <cellStyle name="40% - Accent6" xfId="1347" builtinId="51" hidden="1"/>
    <cellStyle name="40% - Accent6" xfId="1237" builtinId="51" hidden="1"/>
    <cellStyle name="40% - Accent6" xfId="1388" builtinId="51" hidden="1"/>
    <cellStyle name="40% - Accent6" xfId="1425" builtinId="51" hidden="1"/>
    <cellStyle name="40% - Accent6" xfId="1468" builtinId="51" hidden="1"/>
    <cellStyle name="40% - Accent6" xfId="1500" builtinId="51" hidden="1"/>
    <cellStyle name="40% - Accent6" xfId="1545" builtinId="51" hidden="1"/>
    <cellStyle name="40% - Accent6" xfId="1581" builtinId="51" hidden="1"/>
    <cellStyle name="40% - Accent6" xfId="1614" builtinId="51" hidden="1"/>
    <cellStyle name="40% - Accent6" xfId="1650" builtinId="51" hidden="1"/>
    <cellStyle name="40% - Accent6" xfId="294" builtinId="51" hidden="1"/>
    <cellStyle name="40% - Accent6" xfId="1688" builtinId="51" hidden="1"/>
    <cellStyle name="40% - Accent6" xfId="1720" builtinId="51" hidden="1"/>
    <cellStyle name="40% - Accent6" xfId="1767" builtinId="51" hidden="1"/>
    <cellStyle name="40% - Accent6" xfId="1816" builtinId="51" hidden="1"/>
    <cellStyle name="40% - Accent6" xfId="1865" builtinId="51" hidden="1"/>
    <cellStyle name="40% - Accent6" xfId="1908" builtinId="51" hidden="1"/>
    <cellStyle name="40% - Accent6" xfId="1945" builtinId="51" hidden="1"/>
    <cellStyle name="40% - Accent6" xfId="1985" builtinId="51" hidden="1"/>
    <cellStyle name="40% - Accent6" xfId="2023" builtinId="51" hidden="1"/>
    <cellStyle name="40% - Accent6" xfId="2058" builtinId="51" hidden="1"/>
    <cellStyle name="40% - Accent6" xfId="2111" builtinId="51" hidden="1"/>
    <cellStyle name="40% - Accent6" xfId="2162" builtinId="51" hidden="1"/>
    <cellStyle name="40% - Accent6" xfId="2206" builtinId="51" hidden="1"/>
    <cellStyle name="40% - Accent6" xfId="2242" builtinId="51" hidden="1"/>
    <cellStyle name="40% - Accent6" xfId="2282" builtinId="51" hidden="1"/>
    <cellStyle name="40% - Accent6" xfId="2320" builtinId="51" hidden="1"/>
    <cellStyle name="40% - Accent6" xfId="2340" builtinId="51" hidden="1"/>
    <cellStyle name="40% - Accent6" xfId="2393" builtinId="51" hidden="1"/>
    <cellStyle name="40% - Accent6" xfId="2443" builtinId="51" hidden="1"/>
    <cellStyle name="40% - Accent6" xfId="2487" builtinId="51" hidden="1"/>
    <cellStyle name="40% - Accent6" xfId="2524" builtinId="51" hidden="1"/>
    <cellStyle name="40% - Accent6" xfId="2564" builtinId="51" hidden="1"/>
    <cellStyle name="40% - Accent6" xfId="2602" builtinId="51" hidden="1"/>
    <cellStyle name="40% - Accent6" xfId="2627" builtinId="51" hidden="1"/>
    <cellStyle name="40% - Accent6" xfId="2677" builtinId="51" hidden="1"/>
    <cellStyle name="40% - Accent6" xfId="2726" builtinId="51" hidden="1"/>
    <cellStyle name="40% - Accent6" xfId="2768" builtinId="51" hidden="1"/>
    <cellStyle name="40% - Accent6" xfId="2804" builtinId="51" hidden="1"/>
    <cellStyle name="40% - Accent6" xfId="2844" builtinId="51" hidden="1"/>
    <cellStyle name="40% - Accent6" xfId="2882" builtinId="51" hidden="1"/>
    <cellStyle name="40% - Accent6" xfId="2901" builtinId="51" hidden="1"/>
    <cellStyle name="40% - Accent6" xfId="2941" builtinId="51" hidden="1"/>
    <cellStyle name="40% - Accent6" xfId="2986" builtinId="51" hidden="1"/>
    <cellStyle name="40% - Accent6" xfId="3028" builtinId="51" hidden="1"/>
    <cellStyle name="40% - Accent6" xfId="3063" builtinId="51" hidden="1"/>
    <cellStyle name="40% - Accent6" xfId="3103" builtinId="51" hidden="1"/>
    <cellStyle name="40% - Accent6" xfId="3138" builtinId="51" hidden="1"/>
    <cellStyle name="40% - Accent6" xfId="3178" builtinId="51" hidden="1"/>
    <cellStyle name="40% - Accent6" xfId="3219" builtinId="51" hidden="1"/>
    <cellStyle name="40% - Accent6" xfId="3253" builtinId="51" hidden="1"/>
    <cellStyle name="40% - Accent6" xfId="3302" builtinId="51" hidden="1"/>
    <cellStyle name="40% - Accent6" xfId="3342" builtinId="51" hidden="1"/>
    <cellStyle name="40% - Accent6" xfId="3388" builtinId="51" hidden="1"/>
    <cellStyle name="40% - Accent6" xfId="3438" builtinId="51" hidden="1"/>
    <cellStyle name="40% - Accent6" xfId="3477" builtinId="51" hidden="1"/>
    <cellStyle name="40% - Accent6" xfId="3525" builtinId="51" hidden="1"/>
    <cellStyle name="40% - Accent6" xfId="3560" builtinId="51" hidden="1"/>
    <cellStyle name="40% - Accent6" xfId="3609" builtinId="51" hidden="1"/>
    <cellStyle name="40% - Accent6" xfId="3649" builtinId="51" hidden="1"/>
    <cellStyle name="40% - Accent6" xfId="3685" builtinId="51" hidden="1"/>
    <cellStyle name="40% - Accent6" xfId="3725" builtinId="51" hidden="1"/>
    <cellStyle name="40% - Accent6" xfId="3772" builtinId="51" hidden="1"/>
    <cellStyle name="40% - Accent6" xfId="3820" builtinId="51" hidden="1"/>
    <cellStyle name="40% - Accent6" xfId="3859" builtinId="51" hidden="1"/>
    <cellStyle name="40% - Accent6" xfId="3906" builtinId="51" hidden="1"/>
    <cellStyle name="40% - Accent6" xfId="3942" builtinId="51" hidden="1"/>
    <cellStyle name="40% - Accent6" xfId="3991" builtinId="51" hidden="1"/>
    <cellStyle name="40% - Accent6" xfId="4030" builtinId="51" hidden="1"/>
    <cellStyle name="40% - Accent6" xfId="4065" builtinId="51" hidden="1"/>
    <cellStyle name="40% - Accent6" xfId="4103" builtinId="51" hidden="1"/>
    <cellStyle name="40% - Accent6" xfId="4107" builtinId="51" hidden="1"/>
    <cellStyle name="40% - Accent6" xfId="4156" builtinId="51" hidden="1"/>
    <cellStyle name="40% - Accent6" xfId="4196" builtinId="51" hidden="1"/>
    <cellStyle name="40% - Accent6" xfId="4242" builtinId="51" hidden="1"/>
    <cellStyle name="40% - Accent6" xfId="4278" builtinId="51" hidden="1"/>
    <cellStyle name="40% - Accent6" xfId="4327" builtinId="51" hidden="1"/>
    <cellStyle name="40% - Accent6" xfId="4368" builtinId="51" hidden="1"/>
    <cellStyle name="40% - Accent6" xfId="4404" builtinId="51" hidden="1"/>
    <cellStyle name="40% - Accent6" xfId="4444" builtinId="51" hidden="1"/>
    <cellStyle name="40% - Accent6" xfId="4334" builtinId="51" hidden="1"/>
    <cellStyle name="40% - Accent6" xfId="4485" builtinId="51" hidden="1"/>
    <cellStyle name="40% - Accent6" xfId="4522" builtinId="51" hidden="1"/>
    <cellStyle name="40% - Accent6" xfId="4565" builtinId="51" hidden="1"/>
    <cellStyle name="40% - Accent6" xfId="4597" builtinId="51" hidden="1"/>
    <cellStyle name="40% - Accent6" xfId="4642" builtinId="51" hidden="1"/>
    <cellStyle name="40% - Accent6" xfId="4678" builtinId="51" hidden="1"/>
    <cellStyle name="40% - Accent6" xfId="4711" builtinId="51" hidden="1"/>
    <cellStyle name="40% - Accent6" xfId="4747" builtinId="51" hidden="1"/>
    <cellStyle name="40% - Accent6" xfId="3391" builtinId="51" hidden="1"/>
    <cellStyle name="40% - Accent6" xfId="4785" builtinId="51" hidden="1"/>
    <cellStyle name="40% - Accent6" xfId="4817" builtinId="51" hidden="1"/>
    <cellStyle name="40% - Accent6" xfId="4864" builtinId="51" hidden="1"/>
    <cellStyle name="40% - Accent6" xfId="4913" builtinId="51" hidden="1"/>
    <cellStyle name="40% - Accent6" xfId="4962" builtinId="51" hidden="1"/>
    <cellStyle name="40% - Accent6" xfId="5005" builtinId="51" hidden="1"/>
    <cellStyle name="40% - Accent6" xfId="5042" builtinId="51" hidden="1"/>
    <cellStyle name="40% - Accent6" xfId="5082" builtinId="51" hidden="1"/>
    <cellStyle name="40% - Accent6" xfId="5120" builtinId="51" hidden="1"/>
    <cellStyle name="40% - Accent6" xfId="5155" builtinId="51" hidden="1"/>
    <cellStyle name="40% - Accent6" xfId="5208" builtinId="51" hidden="1"/>
    <cellStyle name="40% - Accent6" xfId="5259" builtinId="51" hidden="1"/>
    <cellStyle name="40% - Accent6" xfId="5303" builtinId="51" hidden="1"/>
    <cellStyle name="40% - Accent6" xfId="5339" builtinId="51" hidden="1"/>
    <cellStyle name="40% - Accent6" xfId="5379" builtinId="51" hidden="1"/>
    <cellStyle name="40% - Accent6" xfId="5417" builtinId="51" hidden="1"/>
    <cellStyle name="40% - Accent6" xfId="5437" builtinId="51" hidden="1"/>
    <cellStyle name="40% - Accent6" xfId="5490" builtinId="51" hidden="1"/>
    <cellStyle name="40% - Accent6" xfId="5540" builtinId="51" hidden="1"/>
    <cellStyle name="40% - Accent6" xfId="5584" builtinId="51" hidden="1"/>
    <cellStyle name="40% - Accent6" xfId="5621" builtinId="51" hidden="1"/>
    <cellStyle name="40% - Accent6" xfId="5661" builtinId="51" hidden="1"/>
    <cellStyle name="40% - Accent6" xfId="5699" builtinId="51" hidden="1"/>
    <cellStyle name="40% - Accent6" xfId="5724" builtinId="51" hidden="1"/>
    <cellStyle name="40% - Accent6" xfId="5774" builtinId="51" hidden="1"/>
    <cellStyle name="40% - Accent6" xfId="5823" builtinId="51" hidden="1"/>
    <cellStyle name="40% - Accent6" xfId="5865" builtinId="51" hidden="1"/>
    <cellStyle name="40% - Accent6" xfId="5901" builtinId="51" hidden="1"/>
    <cellStyle name="40% - Accent6" xfId="5941" builtinId="51" hidden="1"/>
    <cellStyle name="40% - Accent6" xfId="5979" builtinId="51" hidden="1"/>
    <cellStyle name="40% - Accent6" xfId="5998" builtinId="51" hidden="1"/>
    <cellStyle name="40% - Accent6" xfId="6038" builtinId="51" hidden="1"/>
    <cellStyle name="40% - Accent6" xfId="6083" builtinId="51" hidden="1"/>
    <cellStyle name="40% - Accent6" xfId="6125" builtinId="51" hidden="1"/>
    <cellStyle name="40% - Accent6" xfId="6160" builtinId="51" hidden="1"/>
    <cellStyle name="40% - Accent6" xfId="6200" builtinId="51" hidden="1"/>
    <cellStyle name="40% - Accent6" xfId="6235" builtinId="51" hidden="1"/>
    <cellStyle name="40% - Accent6" xfId="6275" builtinId="51" hidden="1"/>
    <cellStyle name="40% - Accent6" xfId="6316" builtinId="51" hidden="1"/>
    <cellStyle name="40% - Accent6" xfId="6339" builtinId="51" hidden="1"/>
    <cellStyle name="40% - Accent6" xfId="6385" builtinId="51" hidden="1"/>
    <cellStyle name="40% - Accent6" xfId="6425" builtinId="51" hidden="1"/>
    <cellStyle name="40% - Accent6" xfId="6469" builtinId="51" hidden="1"/>
    <cellStyle name="40% - Accent6" xfId="6519" builtinId="51" hidden="1"/>
    <cellStyle name="40% - Accent6" xfId="6558" builtinId="51" hidden="1"/>
    <cellStyle name="40% - Accent6" xfId="6606" builtinId="51" hidden="1"/>
    <cellStyle name="40% - Accent6" xfId="6641" builtinId="51" hidden="1"/>
    <cellStyle name="40% - Accent6" xfId="6690" builtinId="51" hidden="1"/>
    <cellStyle name="40% - Accent6" xfId="6730" builtinId="51" hidden="1"/>
    <cellStyle name="40% - Accent6" xfId="6766" builtinId="51" hidden="1"/>
    <cellStyle name="40% - Accent6" xfId="6806" builtinId="51" hidden="1"/>
    <cellStyle name="40% - Accent6" xfId="6853" builtinId="51" hidden="1"/>
    <cellStyle name="40% - Accent6" xfId="6901" builtinId="51" hidden="1"/>
    <cellStyle name="40% - Accent6" xfId="6940" builtinId="51" hidden="1"/>
    <cellStyle name="40% - Accent6" xfId="6987" builtinId="51" hidden="1"/>
    <cellStyle name="40% - Accent6" xfId="7023" builtinId="51" hidden="1"/>
    <cellStyle name="40% - Accent6" xfId="7072" builtinId="51" hidden="1"/>
    <cellStyle name="40% - Accent6" xfId="7111" builtinId="51" hidden="1"/>
    <cellStyle name="40% - Accent6" xfId="7146" builtinId="51" hidden="1"/>
    <cellStyle name="40% - Accent6" xfId="7184" builtinId="51" hidden="1"/>
    <cellStyle name="40% - Accent6" xfId="7188" builtinId="51" hidden="1"/>
    <cellStyle name="40% - Accent6" xfId="7237" builtinId="51" hidden="1"/>
    <cellStyle name="40% - Accent6" xfId="7277" builtinId="51" hidden="1"/>
    <cellStyle name="40% - Accent6" xfId="7323" builtinId="51" hidden="1"/>
    <cellStyle name="40% - Accent6" xfId="7359" builtinId="51" hidden="1"/>
    <cellStyle name="40% - Accent6" xfId="7408" builtinId="51" hidden="1"/>
    <cellStyle name="40% - Accent6" xfId="7449" builtinId="51" hidden="1"/>
    <cellStyle name="40% - Accent6" xfId="7485" builtinId="51" hidden="1"/>
    <cellStyle name="40% - Accent6" xfId="7525" builtinId="51" hidden="1"/>
    <cellStyle name="40% - Accent6" xfId="7415" builtinId="51" hidden="1"/>
    <cellStyle name="40% - Accent6" xfId="7566" builtinId="51" hidden="1"/>
    <cellStyle name="40% - Accent6" xfId="7603" builtinId="51" hidden="1"/>
    <cellStyle name="40% - Accent6" xfId="7646" builtinId="51" hidden="1"/>
    <cellStyle name="40% - Accent6" xfId="7678" builtinId="51" hidden="1"/>
    <cellStyle name="40% - Accent6" xfId="7723" builtinId="51" hidden="1"/>
    <cellStyle name="40% - Accent6" xfId="7759" builtinId="51" hidden="1"/>
    <cellStyle name="40% - Accent6" xfId="7792" builtinId="51" hidden="1"/>
    <cellStyle name="40% - Accent6" xfId="7828" builtinId="51" hidden="1"/>
    <cellStyle name="40% - Accent6" xfId="6472" builtinId="51" hidden="1"/>
    <cellStyle name="40% - Accent6" xfId="7866" builtinId="51" hidden="1"/>
    <cellStyle name="40% - Accent6" xfId="7898" builtinId="51" hidden="1"/>
    <cellStyle name="40% - Accent6" xfId="7945" builtinId="51" hidden="1"/>
    <cellStyle name="40% - Accent6" xfId="7994" builtinId="51" hidden="1"/>
    <cellStyle name="40% - Accent6" xfId="8043" builtinId="51" hidden="1"/>
    <cellStyle name="40% - Accent6" xfId="8086" builtinId="51" hidden="1"/>
    <cellStyle name="40% - Accent6" xfId="8123" builtinId="51" hidden="1"/>
    <cellStyle name="40% - Accent6" xfId="8163" builtinId="51" hidden="1"/>
    <cellStyle name="40% - Accent6" xfId="8201" builtinId="51" hidden="1"/>
    <cellStyle name="40% - Accent6" xfId="8236" builtinId="51" hidden="1"/>
    <cellStyle name="40% - Accent6" xfId="8288" builtinId="51" hidden="1"/>
    <cellStyle name="40% - Accent6" xfId="8339" builtinId="51" hidden="1"/>
    <cellStyle name="40% - Accent6" xfId="8383" builtinId="51" hidden="1"/>
    <cellStyle name="40% - Accent6" xfId="8419" builtinId="51" hidden="1"/>
    <cellStyle name="40% - Accent6" xfId="8459" builtinId="51" hidden="1"/>
    <cellStyle name="40% - Accent6" xfId="8497" builtinId="51" hidden="1"/>
    <cellStyle name="40% - Accent6" xfId="8517" builtinId="51" hidden="1"/>
    <cellStyle name="40% - Accent6" xfId="8570" builtinId="51" hidden="1"/>
    <cellStyle name="40% - Accent6" xfId="8620" builtinId="51" hidden="1"/>
    <cellStyle name="40% - Accent6" xfId="8664" builtinId="51" hidden="1"/>
    <cellStyle name="40% - Accent6" xfId="8701" builtinId="51" hidden="1"/>
    <cellStyle name="40% - Accent6" xfId="8741" builtinId="51" hidden="1"/>
    <cellStyle name="40% - Accent6" xfId="8779" builtinId="51" hidden="1"/>
    <cellStyle name="40% - Accent6" xfId="8804" builtinId="51" hidden="1"/>
    <cellStyle name="40% - Accent6" xfId="8854" builtinId="51" hidden="1"/>
    <cellStyle name="40% - Accent6" xfId="8903" builtinId="51" hidden="1"/>
    <cellStyle name="40% - Accent6" xfId="8945" builtinId="51" hidden="1"/>
    <cellStyle name="40% - Accent6" xfId="8981" builtinId="51" hidden="1"/>
    <cellStyle name="40% - Accent6" xfId="9021" builtinId="51" hidden="1"/>
    <cellStyle name="40% - Accent6" xfId="9059" builtinId="51" hidden="1"/>
    <cellStyle name="40% - Accent6" xfId="9077" builtinId="51" hidden="1"/>
    <cellStyle name="40% - Accent6" xfId="9117" builtinId="51" hidden="1"/>
    <cellStyle name="40% - Accent6" xfId="9162" builtinId="51" hidden="1"/>
    <cellStyle name="40% - Accent6" xfId="9203" builtinId="51" hidden="1"/>
    <cellStyle name="40% - Accent6" xfId="9238" builtinId="51" hidden="1"/>
    <cellStyle name="40% - Accent6" xfId="9277" builtinId="51" hidden="1"/>
    <cellStyle name="40% - Accent6" xfId="9312" builtinId="51" hidden="1"/>
    <cellStyle name="40% - Accent6" xfId="9352" builtinId="51" hidden="1"/>
    <cellStyle name="40% - Accent6" xfId="9393" builtinId="51" hidden="1"/>
    <cellStyle name="40% - Accent6" xfId="9412" builtinId="51" hidden="1"/>
    <cellStyle name="40% - Accent6" xfId="9453" builtinId="51" hidden="1"/>
    <cellStyle name="40% - Accent6" xfId="9492" builtinId="51" hidden="1"/>
    <cellStyle name="40% - Accent6" xfId="9536" builtinId="51" hidden="1"/>
    <cellStyle name="40% - Accent6" xfId="9586" builtinId="51" hidden="1"/>
    <cellStyle name="40% - Accent6" xfId="9625" builtinId="51" hidden="1"/>
    <cellStyle name="40% - Accent6" xfId="9673" builtinId="51" hidden="1"/>
    <cellStyle name="40% - Accent6" xfId="9708" builtinId="51" hidden="1"/>
    <cellStyle name="40% - Accent6" xfId="9757" builtinId="51" hidden="1"/>
    <cellStyle name="40% - Accent6" xfId="9797" builtinId="51" hidden="1"/>
    <cellStyle name="40% - Accent6" xfId="9833" builtinId="51" hidden="1"/>
    <cellStyle name="40% - Accent6" xfId="9873" builtinId="51" hidden="1"/>
    <cellStyle name="40% - Accent6" xfId="9920" builtinId="51" hidden="1"/>
    <cellStyle name="40% - Accent6" xfId="9968" builtinId="51" hidden="1"/>
    <cellStyle name="40% - Accent6" xfId="10007" builtinId="51" hidden="1"/>
    <cellStyle name="40% - Accent6" xfId="10054" builtinId="51" hidden="1"/>
    <cellStyle name="40% - Accent6" xfId="10090" builtinId="51" hidden="1"/>
    <cellStyle name="40% - Accent6" xfId="10139" builtinId="51" hidden="1"/>
    <cellStyle name="40% - Accent6" xfId="10178" builtinId="51" hidden="1"/>
    <cellStyle name="40% - Accent6" xfId="10213" builtinId="51" hidden="1"/>
    <cellStyle name="40% - Accent6" xfId="10251" builtinId="51" hidden="1"/>
    <cellStyle name="40% - Accent6" xfId="10255" builtinId="51" hidden="1"/>
    <cellStyle name="40% - Accent6" xfId="10304" builtinId="51" hidden="1"/>
    <cellStyle name="40% - Accent6" xfId="10344" builtinId="51" hidden="1"/>
    <cellStyle name="40% - Accent6" xfId="10390" builtinId="51" hidden="1"/>
    <cellStyle name="40% - Accent6" xfId="10426" builtinId="51" hidden="1"/>
    <cellStyle name="40% - Accent6" xfId="10475" builtinId="51" hidden="1"/>
    <cellStyle name="40% - Accent6" xfId="10516" builtinId="51" hidden="1"/>
    <cellStyle name="40% - Accent6" xfId="10552" builtinId="51" hidden="1"/>
    <cellStyle name="40% - Accent6" xfId="10592" builtinId="51" hidden="1"/>
    <cellStyle name="40% - Accent6" xfId="10482" builtinId="51" hidden="1"/>
    <cellStyle name="40% - Accent6" xfId="10633" builtinId="51" hidden="1"/>
    <cellStyle name="40% - Accent6" xfId="10670" builtinId="51" hidden="1"/>
    <cellStyle name="40% - Accent6" xfId="10713" builtinId="51" hidden="1"/>
    <cellStyle name="40% - Accent6" xfId="10745" builtinId="51" hidden="1"/>
    <cellStyle name="40% - Accent6" xfId="10790" builtinId="51" hidden="1"/>
    <cellStyle name="40% - Accent6" xfId="10826" builtinId="51" hidden="1"/>
    <cellStyle name="40% - Accent6" xfId="10859" builtinId="51" hidden="1"/>
    <cellStyle name="40% - Accent6" xfId="10895" builtinId="51" hidden="1"/>
    <cellStyle name="40% - Accent6" xfId="9539" builtinId="51" hidden="1"/>
    <cellStyle name="40% - Accent6" xfId="10933" builtinId="51" hidden="1"/>
    <cellStyle name="40% - Accent6" xfId="10965" builtinId="51" hidden="1"/>
    <cellStyle name="40% - Accent6" xfId="11012" builtinId="51" hidden="1"/>
    <cellStyle name="40% - Accent6" xfId="11061" builtinId="51" hidden="1"/>
    <cellStyle name="40% - Accent6" xfId="11110" builtinId="51" hidden="1"/>
    <cellStyle name="40% - Accent6" xfId="11153" builtinId="51" hidden="1"/>
    <cellStyle name="40% - Accent6" xfId="11190" builtinId="51" hidden="1"/>
    <cellStyle name="40% - Accent6" xfId="11230" builtinId="51" hidden="1"/>
    <cellStyle name="40% - Accent6" xfId="11268" builtinId="51" hidden="1"/>
    <cellStyle name="40% - Accent6" xfId="11303" builtinId="51" hidden="1"/>
    <cellStyle name="40% - Accent6" xfId="11356" builtinId="51" hidden="1"/>
    <cellStyle name="40% - Accent6" xfId="11407" builtinId="51" hidden="1"/>
    <cellStyle name="40% - Accent6" xfId="11451" builtinId="51" hidden="1"/>
    <cellStyle name="40% - Accent6" xfId="11487" builtinId="51" hidden="1"/>
    <cellStyle name="40% - Accent6" xfId="11527" builtinId="51" hidden="1"/>
    <cellStyle name="40% - Accent6" xfId="11565" builtinId="51" hidden="1"/>
    <cellStyle name="40% - Accent6" xfId="11585" builtinId="51" hidden="1"/>
    <cellStyle name="40% - Accent6" xfId="11638" builtinId="51" hidden="1"/>
    <cellStyle name="40% - Accent6" xfId="11688" builtinId="51" hidden="1"/>
    <cellStyle name="40% - Accent6" xfId="11732" builtinId="51" hidden="1"/>
    <cellStyle name="40% - Accent6" xfId="11769" builtinId="51" hidden="1"/>
    <cellStyle name="40% - Accent6" xfId="11809" builtinId="51" hidden="1"/>
    <cellStyle name="40% - Accent6" xfId="11847" builtinId="51" hidden="1"/>
    <cellStyle name="40% - Accent6" xfId="11872" builtinId="51" hidden="1"/>
    <cellStyle name="40% - Accent6" xfId="11922" builtinId="51" hidden="1"/>
    <cellStyle name="40% - Accent6" xfId="11971" builtinId="51" hidden="1"/>
    <cellStyle name="40% - Accent6" xfId="12013" builtinId="51" hidden="1"/>
    <cellStyle name="40% - Accent6" xfId="12049" builtinId="51" hidden="1"/>
    <cellStyle name="40% - Accent6" xfId="12089" builtinId="51" hidden="1"/>
    <cellStyle name="40% - Accent6" xfId="12127" builtinId="51" hidden="1"/>
    <cellStyle name="40% - Accent6" xfId="12146" builtinId="51" hidden="1"/>
    <cellStyle name="40% - Accent6" xfId="12186" builtinId="51" hidden="1"/>
    <cellStyle name="40% - Accent6" xfId="12231" builtinId="51" hidden="1"/>
    <cellStyle name="40% - Accent6" xfId="12273" builtinId="51" hidden="1"/>
    <cellStyle name="40% - Accent6" xfId="12308" builtinId="51" hidden="1"/>
    <cellStyle name="40% - Accent6" xfId="12348" builtinId="51" hidden="1"/>
    <cellStyle name="40% - Accent6" xfId="12383" builtinId="51" hidden="1"/>
    <cellStyle name="40% - Accent6" xfId="12423" builtinId="51" hidden="1"/>
    <cellStyle name="40% - Accent6" xfId="12464" builtinId="51" hidden="1"/>
    <cellStyle name="40% - Accent6" xfId="12504" builtinId="51" hidden="1"/>
    <cellStyle name="40% - Accent6" xfId="12546" builtinId="51" hidden="1"/>
    <cellStyle name="40% - Accent6" xfId="12585" builtinId="51" hidden="1"/>
    <cellStyle name="40% - Accent6" xfId="12628" builtinId="51" hidden="1"/>
    <cellStyle name="40% - Accent6" xfId="12678" builtinId="51" hidden="1"/>
    <cellStyle name="40% - Accent6" xfId="12717" builtinId="51" hidden="1"/>
    <cellStyle name="40% - Accent6" xfId="12765" builtinId="51" hidden="1"/>
    <cellStyle name="40% - Accent6" xfId="12800" builtinId="51" hidden="1"/>
    <cellStyle name="40% - Accent6" xfId="12849" builtinId="51" hidden="1"/>
    <cellStyle name="40% - Accent6" xfId="12889" builtinId="51" hidden="1"/>
    <cellStyle name="40% - Accent6" xfId="12925" builtinId="51" hidden="1"/>
    <cellStyle name="40% - Accent6" xfId="12965" builtinId="51" hidden="1"/>
    <cellStyle name="40% - Accent6" xfId="13012" builtinId="51" hidden="1"/>
    <cellStyle name="40% - Accent6" xfId="13060" builtinId="51" hidden="1"/>
    <cellStyle name="40% - Accent6" xfId="13099" builtinId="51" hidden="1"/>
    <cellStyle name="40% - Accent6" xfId="13146" builtinId="51" hidden="1"/>
    <cellStyle name="40% - Accent6" xfId="13182" builtinId="51" hidden="1"/>
    <cellStyle name="40% - Accent6" xfId="13231" builtinId="51" hidden="1"/>
    <cellStyle name="40% - Accent6" xfId="13270" builtinId="51" hidden="1"/>
    <cellStyle name="40% - Accent6" xfId="13305" builtinId="51" hidden="1"/>
    <cellStyle name="40% - Accent6" xfId="13343" builtinId="51" hidden="1"/>
    <cellStyle name="40% - Accent6" xfId="13347" builtinId="51" hidden="1"/>
    <cellStyle name="40% - Accent6" xfId="13396" builtinId="51" hidden="1"/>
    <cellStyle name="40% - Accent6" xfId="13436" builtinId="51" hidden="1"/>
    <cellStyle name="40% - Accent6" xfId="13482" builtinId="51" hidden="1"/>
    <cellStyle name="40% - Accent6" xfId="13518" builtinId="51" hidden="1"/>
    <cellStyle name="40% - Accent6" xfId="13567" builtinId="51" hidden="1"/>
    <cellStyle name="40% - Accent6" xfId="13608" builtinId="51" hidden="1"/>
    <cellStyle name="40% - Accent6" xfId="13644" builtinId="51" hidden="1"/>
    <cellStyle name="40% - Accent6" xfId="13684" builtinId="51" hidden="1"/>
    <cellStyle name="40% - Accent6" xfId="13574" builtinId="51" hidden="1"/>
    <cellStyle name="40% - Accent6" xfId="13725" builtinId="51" hidden="1"/>
    <cellStyle name="40% - Accent6" xfId="13762" builtinId="51" hidden="1"/>
    <cellStyle name="40% - Accent6" xfId="13805" builtinId="51" hidden="1"/>
    <cellStyle name="40% - Accent6" xfId="13837" builtinId="51" hidden="1"/>
    <cellStyle name="40% - Accent6" xfId="13882" builtinId="51" hidden="1"/>
    <cellStyle name="40% - Accent6" xfId="13918" builtinId="51" hidden="1"/>
    <cellStyle name="40% - Accent6" xfId="13951" builtinId="51" hidden="1"/>
    <cellStyle name="40% - Accent6" xfId="13987" builtinId="51" hidden="1"/>
    <cellStyle name="40% - Accent6" xfId="12631" builtinId="51" hidden="1"/>
    <cellStyle name="40% - Accent6" xfId="14025" builtinId="51" hidden="1"/>
    <cellStyle name="40% - Accent6" xfId="14057" builtinId="51" hidden="1"/>
    <cellStyle name="40% - Accent6" xfId="14103" builtinId="51" hidden="1"/>
    <cellStyle name="40% - Accent6" xfId="14152" builtinId="51" hidden="1"/>
    <cellStyle name="40% - Accent6" xfId="14201" builtinId="51" hidden="1"/>
    <cellStyle name="40% - Accent6" xfId="14243" builtinId="51" hidden="1"/>
    <cellStyle name="40% - Accent6" xfId="14280" builtinId="51" hidden="1"/>
    <cellStyle name="40% - Accent6" xfId="14319" builtinId="51" hidden="1"/>
    <cellStyle name="40% - Accent6" xfId="14357" builtinId="51" hidden="1"/>
    <cellStyle name="40% - Accent6" xfId="14391" builtinId="51" hidden="1"/>
    <cellStyle name="40% - Accent6" xfId="14443" builtinId="51" hidden="1"/>
    <cellStyle name="40% - Accent6" xfId="14494" builtinId="51" hidden="1"/>
    <cellStyle name="40% - Accent6" xfId="14537" builtinId="51" hidden="1"/>
    <cellStyle name="40% - Accent6" xfId="14573" builtinId="51" hidden="1"/>
    <cellStyle name="40% - Accent6" xfId="14612" builtinId="51" hidden="1"/>
    <cellStyle name="40% - Accent6" xfId="14650" builtinId="51" hidden="1"/>
    <cellStyle name="40% - Accent6" xfId="14669" builtinId="51" hidden="1"/>
    <cellStyle name="40% - Accent6" xfId="14722" builtinId="51" hidden="1"/>
    <cellStyle name="40% - Accent6" xfId="14772" builtinId="51" hidden="1"/>
    <cellStyle name="40% - Accent6" xfId="14815" builtinId="51" hidden="1"/>
    <cellStyle name="40% - Accent6" xfId="14852" builtinId="51" hidden="1"/>
    <cellStyle name="40% - Accent6" xfId="14891" builtinId="51" hidden="1"/>
    <cellStyle name="40% - Accent6" xfId="14929" builtinId="51" hidden="1"/>
    <cellStyle name="40% - Accent6" xfId="14953" builtinId="51" hidden="1"/>
    <cellStyle name="40% - Accent6" xfId="15003" builtinId="51" hidden="1"/>
    <cellStyle name="40% - Accent6" xfId="15052" builtinId="51" hidden="1"/>
    <cellStyle name="40% - Accent6" xfId="15093" builtinId="51" hidden="1"/>
    <cellStyle name="40% - Accent6" xfId="15129" builtinId="51" hidden="1"/>
    <cellStyle name="40% - Accent6" xfId="15168" builtinId="51" hidden="1"/>
    <cellStyle name="40% - Accent6" xfId="15206" builtinId="51" hidden="1"/>
    <cellStyle name="40% - Accent6" xfId="15224" builtinId="51" hidden="1"/>
    <cellStyle name="40% - Accent6" xfId="15264" builtinId="51" hidden="1"/>
    <cellStyle name="40% - Accent6" xfId="15309" builtinId="51" hidden="1"/>
    <cellStyle name="40% - Accent6" xfId="15350" builtinId="51" hidden="1"/>
    <cellStyle name="40% - Accent6" xfId="15385" builtinId="51" hidden="1"/>
    <cellStyle name="40% - Accent6" xfId="15424" builtinId="51" hidden="1"/>
    <cellStyle name="40% - Accent6" xfId="15459" builtinId="51" hidden="1"/>
    <cellStyle name="40% - Accent6" xfId="15499" builtinId="51" hidden="1"/>
    <cellStyle name="40% - Accent6" xfId="15540" builtinId="51" hidden="1"/>
    <cellStyle name="60% - Accent1" xfId="28" builtinId="32" hidden="1"/>
    <cellStyle name="60% - Accent1" xfId="82" builtinId="32" hidden="1"/>
    <cellStyle name="60% - Accent1" xfId="133" builtinId="32" hidden="1"/>
    <cellStyle name="60% - Accent1" xfId="186" builtinId="32" hidden="1"/>
    <cellStyle name="60% - Accent1" xfId="226" builtinId="32" hidden="1"/>
    <cellStyle name="60% - Accent1" xfId="272" builtinId="32" hidden="1"/>
    <cellStyle name="60% - Accent1" xfId="322" builtinId="32" hidden="1"/>
    <cellStyle name="60% - Accent1" xfId="361" builtinId="32" hidden="1"/>
    <cellStyle name="60% - Accent1" xfId="409" builtinId="32" hidden="1"/>
    <cellStyle name="60% - Accent1" xfId="444" builtinId="32" hidden="1"/>
    <cellStyle name="60% - Accent1" xfId="493" builtinId="32" hidden="1"/>
    <cellStyle name="60% - Accent1" xfId="533" builtinId="32" hidden="1"/>
    <cellStyle name="60% - Accent1" xfId="569" builtinId="32" hidden="1"/>
    <cellStyle name="60% - Accent1" xfId="609" builtinId="32" hidden="1"/>
    <cellStyle name="60% - Accent1" xfId="656" builtinId="32" hidden="1"/>
    <cellStyle name="60% - Accent1" xfId="704" builtinId="32" hidden="1"/>
    <cellStyle name="60% - Accent1" xfId="743" builtinId="32" hidden="1"/>
    <cellStyle name="60% - Accent1" xfId="790" builtinId="32" hidden="1"/>
    <cellStyle name="60% - Accent1" xfId="826" builtinId="32" hidden="1"/>
    <cellStyle name="60% - Accent1" xfId="875" builtinId="32" hidden="1"/>
    <cellStyle name="60% - Accent1" xfId="914" builtinId="32" hidden="1"/>
    <cellStyle name="60% - Accent1" xfId="949" builtinId="32" hidden="1"/>
    <cellStyle name="60% - Accent1" xfId="987" builtinId="32" hidden="1"/>
    <cellStyle name="60% - Accent1" xfId="970" builtinId="32" hidden="1"/>
    <cellStyle name="60% - Accent1" xfId="1040" builtinId="32" hidden="1"/>
    <cellStyle name="60% - Accent1" xfId="1080" builtinId="32" hidden="1"/>
    <cellStyle name="60% - Accent1" xfId="1126" builtinId="32" hidden="1"/>
    <cellStyle name="60% - Accent1" xfId="1162" builtinId="32" hidden="1"/>
    <cellStyle name="60% - Accent1" xfId="1211" builtinId="32" hidden="1"/>
    <cellStyle name="60% - Accent1" xfId="1252" builtinId="32" hidden="1"/>
    <cellStyle name="60% - Accent1" xfId="1288" builtinId="32" hidden="1"/>
    <cellStyle name="60% - Accent1" xfId="1328" builtinId="32" hidden="1"/>
    <cellStyle name="60% - Accent1" xfId="1158" builtinId="32" hidden="1"/>
    <cellStyle name="60% - Accent1" xfId="1369" builtinId="32" hidden="1"/>
    <cellStyle name="60% - Accent1" xfId="1406" builtinId="32" hidden="1"/>
    <cellStyle name="60% - Accent1" xfId="1449" builtinId="32" hidden="1"/>
    <cellStyle name="60% - Accent1" xfId="1481" builtinId="32" hidden="1"/>
    <cellStyle name="60% - Accent1" xfId="1526" builtinId="32" hidden="1"/>
    <cellStyle name="60% - Accent1" xfId="1562" builtinId="32" hidden="1"/>
    <cellStyle name="60% - Accent1" xfId="1595" builtinId="32" hidden="1"/>
    <cellStyle name="60% - Accent1" xfId="1631" builtinId="32" hidden="1"/>
    <cellStyle name="60% - Accent1" xfId="465" builtinId="32" hidden="1"/>
    <cellStyle name="60% - Accent1" xfId="1669" builtinId="32" hidden="1"/>
    <cellStyle name="60% - Accent1" xfId="1701" builtinId="32" hidden="1"/>
    <cellStyle name="60% - Accent1" xfId="1748" builtinId="32" hidden="1"/>
    <cellStyle name="60% - Accent1" xfId="1797" builtinId="32" hidden="1"/>
    <cellStyle name="60% - Accent1" xfId="1846" builtinId="32" hidden="1"/>
    <cellStyle name="60% - Accent1" xfId="1889" builtinId="32" hidden="1"/>
    <cellStyle name="60% - Accent1" xfId="1926" builtinId="32" hidden="1"/>
    <cellStyle name="60% - Accent1" xfId="1966" builtinId="32" hidden="1"/>
    <cellStyle name="60% - Accent1" xfId="2004" builtinId="32" hidden="1"/>
    <cellStyle name="60% - Accent1" xfId="2039" builtinId="32" hidden="1"/>
    <cellStyle name="60% - Accent1" xfId="2092" builtinId="32" hidden="1"/>
    <cellStyle name="60% - Accent1" xfId="2143" builtinId="32" hidden="1"/>
    <cellStyle name="60% - Accent1" xfId="2187" builtinId="32" hidden="1"/>
    <cellStyle name="60% - Accent1" xfId="2223" builtinId="32" hidden="1"/>
    <cellStyle name="60% - Accent1" xfId="2263" builtinId="32" hidden="1"/>
    <cellStyle name="60% - Accent1" xfId="2301" builtinId="32" hidden="1"/>
    <cellStyle name="60% - Accent1" xfId="2062" builtinId="32" hidden="1"/>
    <cellStyle name="60% - Accent1" xfId="2374" builtinId="32" hidden="1"/>
    <cellStyle name="60% - Accent1" xfId="2424" builtinId="32" hidden="1"/>
    <cellStyle name="60% - Accent1" xfId="2468" builtinId="32" hidden="1"/>
    <cellStyle name="60% - Accent1" xfId="2505" builtinId="32" hidden="1"/>
    <cellStyle name="60% - Accent1" xfId="2545" builtinId="32" hidden="1"/>
    <cellStyle name="60% - Accent1" xfId="2583" builtinId="32" hidden="1"/>
    <cellStyle name="60% - Accent1" xfId="2608" builtinId="32" hidden="1"/>
    <cellStyle name="60% - Accent1" xfId="2658" builtinId="32" hidden="1"/>
    <cellStyle name="60% - Accent1" xfId="2707" builtinId="32" hidden="1"/>
    <cellStyle name="60% - Accent1" xfId="2749" builtinId="32" hidden="1"/>
    <cellStyle name="60% - Accent1" xfId="2785" builtinId="32" hidden="1"/>
    <cellStyle name="60% - Accent1" xfId="2825" builtinId="32" hidden="1"/>
    <cellStyle name="60% - Accent1" xfId="2863" builtinId="32" hidden="1"/>
    <cellStyle name="60% - Accent1" xfId="2630" builtinId="32" hidden="1"/>
    <cellStyle name="60% - Accent1" xfId="2922" builtinId="32" hidden="1"/>
    <cellStyle name="60% - Accent1" xfId="2967" builtinId="32" hidden="1"/>
    <cellStyle name="60% - Accent1" xfId="3009" builtinId="32" hidden="1"/>
    <cellStyle name="60% - Accent1" xfId="3044" builtinId="32" hidden="1"/>
    <cellStyle name="60% - Accent1" xfId="3084" builtinId="32" hidden="1"/>
    <cellStyle name="60% - Accent1" xfId="3119" builtinId="32" hidden="1"/>
    <cellStyle name="60% - Accent1" xfId="3159" builtinId="32" hidden="1"/>
    <cellStyle name="60% - Accent1" xfId="3200" builtinId="32" hidden="1"/>
    <cellStyle name="60% - Accent1" xfId="3234" builtinId="32" hidden="1"/>
    <cellStyle name="60% - Accent1" xfId="3283" builtinId="32" hidden="1"/>
    <cellStyle name="60% - Accent1" xfId="3323" builtinId="32" hidden="1"/>
    <cellStyle name="60% - Accent1" xfId="3369" builtinId="32" hidden="1"/>
    <cellStyle name="60% - Accent1" xfId="3419" builtinId="32" hidden="1"/>
    <cellStyle name="60% - Accent1" xfId="3458" builtinId="32" hidden="1"/>
    <cellStyle name="60% - Accent1" xfId="3506" builtinId="32" hidden="1"/>
    <cellStyle name="60% - Accent1" xfId="3541" builtinId="32" hidden="1"/>
    <cellStyle name="60% - Accent1" xfId="3590" builtinId="32" hidden="1"/>
    <cellStyle name="60% - Accent1" xfId="3630" builtinId="32" hidden="1"/>
    <cellStyle name="60% - Accent1" xfId="3666" builtinId="32" hidden="1"/>
    <cellStyle name="60% - Accent1" xfId="3706" builtinId="32" hidden="1"/>
    <cellStyle name="60% - Accent1" xfId="3753" builtinId="32" hidden="1"/>
    <cellStyle name="60% - Accent1" xfId="3801" builtinId="32" hidden="1"/>
    <cellStyle name="60% - Accent1" xfId="3840" builtinId="32" hidden="1"/>
    <cellStyle name="60% - Accent1" xfId="3887" builtinId="32" hidden="1"/>
    <cellStyle name="60% - Accent1" xfId="3923" builtinId="32" hidden="1"/>
    <cellStyle name="60% - Accent1" xfId="3972" builtinId="32" hidden="1"/>
    <cellStyle name="60% - Accent1" xfId="4011" builtinId="32" hidden="1"/>
    <cellStyle name="60% - Accent1" xfId="4046" builtinId="32" hidden="1"/>
    <cellStyle name="60% - Accent1" xfId="4084" builtinId="32" hidden="1"/>
    <cellStyle name="60% - Accent1" xfId="4067" builtinId="32" hidden="1"/>
    <cellStyle name="60% - Accent1" xfId="4137" builtinId="32" hidden="1"/>
    <cellStyle name="60% - Accent1" xfId="4177" builtinId="32" hidden="1"/>
    <cellStyle name="60% - Accent1" xfId="4223" builtinId="32" hidden="1"/>
    <cellStyle name="60% - Accent1" xfId="4259" builtinId="32" hidden="1"/>
    <cellStyle name="60% - Accent1" xfId="4308" builtinId="32" hidden="1"/>
    <cellStyle name="60% - Accent1" xfId="4349" builtinId="32" hidden="1"/>
    <cellStyle name="60% - Accent1" xfId="4385" builtinId="32" hidden="1"/>
    <cellStyle name="60% - Accent1" xfId="4425" builtinId="32" hidden="1"/>
    <cellStyle name="60% - Accent1" xfId="4255" builtinId="32" hidden="1"/>
    <cellStyle name="60% - Accent1" xfId="4466" builtinId="32" hidden="1"/>
    <cellStyle name="60% - Accent1" xfId="4503" builtinId="32" hidden="1"/>
    <cellStyle name="60% - Accent1" xfId="4546" builtinId="32" hidden="1"/>
    <cellStyle name="60% - Accent1" xfId="4578" builtinId="32" hidden="1"/>
    <cellStyle name="60% - Accent1" xfId="4623" builtinId="32" hidden="1"/>
    <cellStyle name="60% - Accent1" xfId="4659" builtinId="32" hidden="1"/>
    <cellStyle name="60% - Accent1" xfId="4692" builtinId="32" hidden="1"/>
    <cellStyle name="60% - Accent1" xfId="4728" builtinId="32" hidden="1"/>
    <cellStyle name="60% - Accent1" xfId="3562" builtinId="32" hidden="1"/>
    <cellStyle name="60% - Accent1" xfId="4766" builtinId="32" hidden="1"/>
    <cellStyle name="60% - Accent1" xfId="4798" builtinId="32" hidden="1"/>
    <cellStyle name="60% - Accent1" xfId="4845" builtinId="32" hidden="1"/>
    <cellStyle name="60% - Accent1" xfId="4894" builtinId="32" hidden="1"/>
    <cellStyle name="60% - Accent1" xfId="4943" builtinId="32" hidden="1"/>
    <cellStyle name="60% - Accent1" xfId="4986" builtinId="32" hidden="1"/>
    <cellStyle name="60% - Accent1" xfId="5023" builtinId="32" hidden="1"/>
    <cellStyle name="60% - Accent1" xfId="5063" builtinId="32" hidden="1"/>
    <cellStyle name="60% - Accent1" xfId="5101" builtinId="32" hidden="1"/>
    <cellStyle name="60% - Accent1" xfId="5136" builtinId="32" hidden="1"/>
    <cellStyle name="60% - Accent1" xfId="5189" builtinId="32" hidden="1"/>
    <cellStyle name="60% - Accent1" xfId="5240" builtinId="32" hidden="1"/>
    <cellStyle name="60% - Accent1" xfId="5284" builtinId="32" hidden="1"/>
    <cellStyle name="60% - Accent1" xfId="5320" builtinId="32" hidden="1"/>
    <cellStyle name="60% - Accent1" xfId="5360" builtinId="32" hidden="1"/>
    <cellStyle name="60% - Accent1" xfId="5398" builtinId="32" hidden="1"/>
    <cellStyle name="60% - Accent1" xfId="5159" builtinId="32" hidden="1"/>
    <cellStyle name="60% - Accent1" xfId="5471" builtinId="32" hidden="1"/>
    <cellStyle name="60% - Accent1" xfId="5521" builtinId="32" hidden="1"/>
    <cellStyle name="60% - Accent1" xfId="5565" builtinId="32" hidden="1"/>
    <cellStyle name="60% - Accent1" xfId="5602" builtinId="32" hidden="1"/>
    <cellStyle name="60% - Accent1" xfId="5642" builtinId="32" hidden="1"/>
    <cellStyle name="60% - Accent1" xfId="5680" builtinId="32" hidden="1"/>
    <cellStyle name="60% - Accent1" xfId="5705" builtinId="32" hidden="1"/>
    <cellStyle name="60% - Accent1" xfId="5755" builtinId="32" hidden="1"/>
    <cellStyle name="60% - Accent1" xfId="5804" builtinId="32" hidden="1"/>
    <cellStyle name="60% - Accent1" xfId="5846" builtinId="32" hidden="1"/>
    <cellStyle name="60% - Accent1" xfId="5882" builtinId="32" hidden="1"/>
    <cellStyle name="60% - Accent1" xfId="5922" builtinId="32" hidden="1"/>
    <cellStyle name="60% - Accent1" xfId="5960" builtinId="32" hidden="1"/>
    <cellStyle name="60% - Accent1" xfId="5727" builtinId="32" hidden="1"/>
    <cellStyle name="60% - Accent1" xfId="6019" builtinId="32" hidden="1"/>
    <cellStyle name="60% - Accent1" xfId="6064" builtinId="32" hidden="1"/>
    <cellStyle name="60% - Accent1" xfId="6106" builtinId="32" hidden="1"/>
    <cellStyle name="60% - Accent1" xfId="6141" builtinId="32" hidden="1"/>
    <cellStyle name="60% - Accent1" xfId="6181" builtinId="32" hidden="1"/>
    <cellStyle name="60% - Accent1" xfId="6216" builtinId="32" hidden="1"/>
    <cellStyle name="60% - Accent1" xfId="6256" builtinId="32" hidden="1"/>
    <cellStyle name="60% - Accent1" xfId="6297" builtinId="32" hidden="1"/>
    <cellStyle name="60% - Accent1" xfId="6320" builtinId="32" hidden="1"/>
    <cellStyle name="60% - Accent1" xfId="6366" builtinId="32" hidden="1"/>
    <cellStyle name="60% - Accent1" xfId="6406" builtinId="32" hidden="1"/>
    <cellStyle name="60% - Accent1" xfId="6450" builtinId="32" hidden="1"/>
    <cellStyle name="60% - Accent1" xfId="6500" builtinId="32" hidden="1"/>
    <cellStyle name="60% - Accent1" xfId="6539" builtinId="32" hidden="1"/>
    <cellStyle name="60% - Accent1" xfId="6587" builtinId="32" hidden="1"/>
    <cellStyle name="60% - Accent1" xfId="6622" builtinId="32" hidden="1"/>
    <cellStyle name="60% - Accent1" xfId="6671" builtinId="32" hidden="1"/>
    <cellStyle name="60% - Accent1" xfId="6711" builtinId="32" hidden="1"/>
    <cellStyle name="60% - Accent1" xfId="6747" builtinId="32" hidden="1"/>
    <cellStyle name="60% - Accent1" xfId="6787" builtinId="32" hidden="1"/>
    <cellStyle name="60% - Accent1" xfId="6834" builtinId="32" hidden="1"/>
    <cellStyle name="60% - Accent1" xfId="6882" builtinId="32" hidden="1"/>
    <cellStyle name="60% - Accent1" xfId="6921" builtinId="32" hidden="1"/>
    <cellStyle name="60% - Accent1" xfId="6968" builtinId="32" hidden="1"/>
    <cellStyle name="60% - Accent1" xfId="7004" builtinId="32" hidden="1"/>
    <cellStyle name="60% - Accent1" xfId="7053" builtinId="32" hidden="1"/>
    <cellStyle name="60% - Accent1" xfId="7092" builtinId="32" hidden="1"/>
    <cellStyle name="60% - Accent1" xfId="7127" builtinId="32" hidden="1"/>
    <cellStyle name="60% - Accent1" xfId="7165" builtinId="32" hidden="1"/>
    <cellStyle name="60% - Accent1" xfId="7148" builtinId="32" hidden="1"/>
    <cellStyle name="60% - Accent1" xfId="7218" builtinId="32" hidden="1"/>
    <cellStyle name="60% - Accent1" xfId="7258" builtinId="32" hidden="1"/>
    <cellStyle name="60% - Accent1" xfId="7304" builtinId="32" hidden="1"/>
    <cellStyle name="60% - Accent1" xfId="7340" builtinId="32" hidden="1"/>
    <cellStyle name="60% - Accent1" xfId="7389" builtinId="32" hidden="1"/>
    <cellStyle name="60% - Accent1" xfId="7430" builtinId="32" hidden="1"/>
    <cellStyle name="60% - Accent1" xfId="7466" builtinId="32" hidden="1"/>
    <cellStyle name="60% - Accent1" xfId="7506" builtinId="32" hidden="1"/>
    <cellStyle name="60% - Accent1" xfId="7336" builtinId="32" hidden="1"/>
    <cellStyle name="60% - Accent1" xfId="7547" builtinId="32" hidden="1"/>
    <cellStyle name="60% - Accent1" xfId="7584" builtinId="32" hidden="1"/>
    <cellStyle name="60% - Accent1" xfId="7627" builtinId="32" hidden="1"/>
    <cellStyle name="60% - Accent1" xfId="7659" builtinId="32" hidden="1"/>
    <cellStyle name="60% - Accent1" xfId="7704" builtinId="32" hidden="1"/>
    <cellStyle name="60% - Accent1" xfId="7740" builtinId="32" hidden="1"/>
    <cellStyle name="60% - Accent1" xfId="7773" builtinId="32" hidden="1"/>
    <cellStyle name="60% - Accent1" xfId="7809" builtinId="32" hidden="1"/>
    <cellStyle name="60% - Accent1" xfId="6643" builtinId="32" hidden="1"/>
    <cellStyle name="60% - Accent1" xfId="7847" builtinId="32" hidden="1"/>
    <cellStyle name="60% - Accent1" xfId="7879" builtinId="32" hidden="1"/>
    <cellStyle name="60% - Accent1" xfId="7926" builtinId="32" hidden="1"/>
    <cellStyle name="60% - Accent1" xfId="7975" builtinId="32" hidden="1"/>
    <cellStyle name="60% - Accent1" xfId="8024" builtinId="32" hidden="1"/>
    <cellStyle name="60% - Accent1" xfId="8067" builtinId="32" hidden="1"/>
    <cellStyle name="60% - Accent1" xfId="8104" builtinId="32" hidden="1"/>
    <cellStyle name="60% - Accent1" xfId="8144" builtinId="32" hidden="1"/>
    <cellStyle name="60% - Accent1" xfId="8182" builtinId="32" hidden="1"/>
    <cellStyle name="60% - Accent1" xfId="8217" builtinId="32" hidden="1"/>
    <cellStyle name="60% - Accent1" xfId="8269" builtinId="32" hidden="1"/>
    <cellStyle name="60% - Accent1" xfId="8320" builtinId="32" hidden="1"/>
    <cellStyle name="60% - Accent1" xfId="8364" builtinId="32" hidden="1"/>
    <cellStyle name="60% - Accent1" xfId="8400" builtinId="32" hidden="1"/>
    <cellStyle name="60% - Accent1" xfId="8440" builtinId="32" hidden="1"/>
    <cellStyle name="60% - Accent1" xfId="8478" builtinId="32" hidden="1"/>
    <cellStyle name="60% - Accent1" xfId="8240" builtinId="32" hidden="1"/>
    <cellStyle name="60% - Accent1" xfId="8551" builtinId="32" hidden="1"/>
    <cellStyle name="60% - Accent1" xfId="8601" builtinId="32" hidden="1"/>
    <cellStyle name="60% - Accent1" xfId="8645" builtinId="32" hidden="1"/>
    <cellStyle name="60% - Accent1" xfId="8682" builtinId="32" hidden="1"/>
    <cellStyle name="60% - Accent1" xfId="8722" builtinId="32" hidden="1"/>
    <cellStyle name="60% - Accent1" xfId="8760" builtinId="32" hidden="1"/>
    <cellStyle name="60% - Accent1" xfId="8785" builtinId="32" hidden="1"/>
    <cellStyle name="60% - Accent1" xfId="8835" builtinId="32" hidden="1"/>
    <cellStyle name="60% - Accent1" xfId="8884" builtinId="32" hidden="1"/>
    <cellStyle name="60% - Accent1" xfId="8926" builtinId="32" hidden="1"/>
    <cellStyle name="60% - Accent1" xfId="8962" builtinId="32" hidden="1"/>
    <cellStyle name="60% - Accent1" xfId="9002" builtinId="32" hidden="1"/>
    <cellStyle name="60% - Accent1" xfId="9040" builtinId="32" hidden="1"/>
    <cellStyle name="60% - Accent1" xfId="8807" builtinId="32" hidden="1"/>
    <cellStyle name="60% - Accent1" xfId="9098" builtinId="32" hidden="1"/>
    <cellStyle name="60% - Accent1" xfId="9143" builtinId="32" hidden="1"/>
    <cellStyle name="60% - Accent1" xfId="9184" builtinId="32" hidden="1"/>
    <cellStyle name="60% - Accent1" xfId="9219" builtinId="32" hidden="1"/>
    <cellStyle name="60% - Accent1" xfId="9258" builtinId="32" hidden="1"/>
    <cellStyle name="60% - Accent1" xfId="9293" builtinId="32" hidden="1"/>
    <cellStyle name="60% - Accent1" xfId="9333" builtinId="32" hidden="1"/>
    <cellStyle name="60% - Accent1" xfId="9374" builtinId="32" hidden="1"/>
    <cellStyle name="60% - Accent1" xfId="3345" builtinId="32" hidden="1"/>
    <cellStyle name="60% - Accent1" xfId="9434" builtinId="32" hidden="1"/>
    <cellStyle name="60% - Accent1" xfId="9473" builtinId="32" hidden="1"/>
    <cellStyle name="60% - Accent1" xfId="9517" builtinId="32" hidden="1"/>
    <cellStyle name="60% - Accent1" xfId="9567" builtinId="32" hidden="1"/>
    <cellStyle name="60% - Accent1" xfId="9606" builtinId="32" hidden="1"/>
    <cellStyle name="60% - Accent1" xfId="9654" builtinId="32" hidden="1"/>
    <cellStyle name="60% - Accent1" xfId="9689" builtinId="32" hidden="1"/>
    <cellStyle name="60% - Accent1" xfId="9738" builtinId="32" hidden="1"/>
    <cellStyle name="60% - Accent1" xfId="9778" builtinId="32" hidden="1"/>
    <cellStyle name="60% - Accent1" xfId="9814" builtinId="32" hidden="1"/>
    <cellStyle name="60% - Accent1" xfId="9854" builtinId="32" hidden="1"/>
    <cellStyle name="60% - Accent1" xfId="9901" builtinId="32" hidden="1"/>
    <cellStyle name="60% - Accent1" xfId="9949" builtinId="32" hidden="1"/>
    <cellStyle name="60% - Accent1" xfId="9988" builtinId="32" hidden="1"/>
    <cellStyle name="60% - Accent1" xfId="10035" builtinId="32" hidden="1"/>
    <cellStyle name="60% - Accent1" xfId="10071" builtinId="32" hidden="1"/>
    <cellStyle name="60% - Accent1" xfId="10120" builtinId="32" hidden="1"/>
    <cellStyle name="60% - Accent1" xfId="10159" builtinId="32" hidden="1"/>
    <cellStyle name="60% - Accent1" xfId="10194" builtinId="32" hidden="1"/>
    <cellStyle name="60% - Accent1" xfId="10232" builtinId="32" hidden="1"/>
    <cellStyle name="60% - Accent1" xfId="10215" builtinId="32" hidden="1"/>
    <cellStyle name="60% - Accent1" xfId="10285" builtinId="32" hidden="1"/>
    <cellStyle name="60% - Accent1" xfId="10325" builtinId="32" hidden="1"/>
    <cellStyle name="60% - Accent1" xfId="10371" builtinId="32" hidden="1"/>
    <cellStyle name="60% - Accent1" xfId="10407" builtinId="32" hidden="1"/>
    <cellStyle name="60% - Accent1" xfId="10456" builtinId="32" hidden="1"/>
    <cellStyle name="60% - Accent1" xfId="10497" builtinId="32" hidden="1"/>
    <cellStyle name="60% - Accent1" xfId="10533" builtinId="32" hidden="1"/>
    <cellStyle name="60% - Accent1" xfId="10573" builtinId="32" hidden="1"/>
    <cellStyle name="60% - Accent1" xfId="10403" builtinId="32" hidden="1"/>
    <cellStyle name="60% - Accent1" xfId="10614" builtinId="32" hidden="1"/>
    <cellStyle name="60% - Accent1" xfId="10651" builtinId="32" hidden="1"/>
    <cellStyle name="60% - Accent1" xfId="10694" builtinId="32" hidden="1"/>
    <cellStyle name="60% - Accent1" xfId="10726" builtinId="32" hidden="1"/>
    <cellStyle name="60% - Accent1" xfId="10771" builtinId="32" hidden="1"/>
    <cellStyle name="60% - Accent1" xfId="10807" builtinId="32" hidden="1"/>
    <cellStyle name="60% - Accent1" xfId="10840" builtinId="32" hidden="1"/>
    <cellStyle name="60% - Accent1" xfId="10876" builtinId="32" hidden="1"/>
    <cellStyle name="60% - Accent1" xfId="9710" builtinId="32" hidden="1"/>
    <cellStyle name="60% - Accent1" xfId="10914" builtinId="32" hidden="1"/>
    <cellStyle name="60% - Accent1" xfId="10946" builtinId="32" hidden="1"/>
    <cellStyle name="60% - Accent1" xfId="10993" builtinId="32" hidden="1"/>
    <cellStyle name="60% - Accent1" xfId="11042" builtinId="32" hidden="1"/>
    <cellStyle name="60% - Accent1" xfId="11091" builtinId="32" hidden="1"/>
    <cellStyle name="60% - Accent1" xfId="11134" builtinId="32" hidden="1"/>
    <cellStyle name="60% - Accent1" xfId="11171" builtinId="32" hidden="1"/>
    <cellStyle name="60% - Accent1" xfId="11211" builtinId="32" hidden="1"/>
    <cellStyle name="60% - Accent1" xfId="11249" builtinId="32" hidden="1"/>
    <cellStyle name="60% - Accent1" xfId="11284" builtinId="32" hidden="1"/>
    <cellStyle name="60% - Accent1" xfId="11337" builtinId="32" hidden="1"/>
    <cellStyle name="60% - Accent1" xfId="11388" builtinId="32" hidden="1"/>
    <cellStyle name="60% - Accent1" xfId="11432" builtinId="32" hidden="1"/>
    <cellStyle name="60% - Accent1" xfId="11468" builtinId="32" hidden="1"/>
    <cellStyle name="60% - Accent1" xfId="11508" builtinId="32" hidden="1"/>
    <cellStyle name="60% - Accent1" xfId="11546" builtinId="32" hidden="1"/>
    <cellStyle name="60% - Accent1" xfId="11307" builtinId="32" hidden="1"/>
    <cellStyle name="60% - Accent1" xfId="11619" builtinId="32" hidden="1"/>
    <cellStyle name="60% - Accent1" xfId="11669" builtinId="32" hidden="1"/>
    <cellStyle name="60% - Accent1" xfId="11713" builtinId="32" hidden="1"/>
    <cellStyle name="60% - Accent1" xfId="11750" builtinId="32" hidden="1"/>
    <cellStyle name="60% - Accent1" xfId="11790" builtinId="32" hidden="1"/>
    <cellStyle name="60% - Accent1" xfId="11828" builtinId="32" hidden="1"/>
    <cellStyle name="60% - Accent1" xfId="11853" builtinId="32" hidden="1"/>
    <cellStyle name="60% - Accent1" xfId="11903" builtinId="32" hidden="1"/>
    <cellStyle name="60% - Accent1" xfId="11952" builtinId="32" hidden="1"/>
    <cellStyle name="60% - Accent1" xfId="11994" builtinId="32" hidden="1"/>
    <cellStyle name="60% - Accent1" xfId="12030" builtinId="32" hidden="1"/>
    <cellStyle name="60% - Accent1" xfId="12070" builtinId="32" hidden="1"/>
    <cellStyle name="60% - Accent1" xfId="12108" builtinId="32" hidden="1"/>
    <cellStyle name="60% - Accent1" xfId="11875" builtinId="32" hidden="1"/>
    <cellStyle name="60% - Accent1" xfId="12167" builtinId="32" hidden="1"/>
    <cellStyle name="60% - Accent1" xfId="12212" builtinId="32" hidden="1"/>
    <cellStyle name="60% - Accent1" xfId="12254" builtinId="32" hidden="1"/>
    <cellStyle name="60% - Accent1" xfId="12289" builtinId="32" hidden="1"/>
    <cellStyle name="60% - Accent1" xfId="12329" builtinId="32" hidden="1"/>
    <cellStyle name="60% - Accent1" xfId="12364" builtinId="32" hidden="1"/>
    <cellStyle name="60% - Accent1" xfId="12404" builtinId="32" hidden="1"/>
    <cellStyle name="60% - Accent1" xfId="12445" builtinId="32" hidden="1"/>
    <cellStyle name="60% - Accent1" xfId="12485" builtinId="32" hidden="1"/>
    <cellStyle name="60% - Accent1" xfId="12527" builtinId="32" hidden="1"/>
    <cellStyle name="60% - Accent1" xfId="12566" builtinId="32" hidden="1"/>
    <cellStyle name="60% - Accent1" xfId="12609" builtinId="32" hidden="1"/>
    <cellStyle name="60% - Accent1" xfId="12659" builtinId="32" hidden="1"/>
    <cellStyle name="60% - Accent1" xfId="12698" builtinId="32" hidden="1"/>
    <cellStyle name="60% - Accent1" xfId="12746" builtinId="32" hidden="1"/>
    <cellStyle name="60% - Accent1" xfId="12781" builtinId="32" hidden="1"/>
    <cellStyle name="60% - Accent1" xfId="12830" builtinId="32" hidden="1"/>
    <cellStyle name="60% - Accent1" xfId="12870" builtinId="32" hidden="1"/>
    <cellStyle name="60% - Accent1" xfId="12906" builtinId="32" hidden="1"/>
    <cellStyle name="60% - Accent1" xfId="12946" builtinId="32" hidden="1"/>
    <cellStyle name="60% - Accent1" xfId="12993" builtinId="32" hidden="1"/>
    <cellStyle name="60% - Accent1" xfId="13041" builtinId="32" hidden="1"/>
    <cellStyle name="60% - Accent1" xfId="13080" builtinId="32" hidden="1"/>
    <cellStyle name="60% - Accent1" xfId="13127" builtinId="32" hidden="1"/>
    <cellStyle name="60% - Accent1" xfId="13163" builtinId="32" hidden="1"/>
    <cellStyle name="60% - Accent1" xfId="13212" builtinId="32" hidden="1"/>
    <cellStyle name="60% - Accent1" xfId="13251" builtinId="32" hidden="1"/>
    <cellStyle name="60% - Accent1" xfId="13286" builtinId="32" hidden="1"/>
    <cellStyle name="60% - Accent1" xfId="13324" builtinId="32" hidden="1"/>
    <cellStyle name="60% - Accent1" xfId="13307" builtinId="32" hidden="1"/>
    <cellStyle name="60% - Accent1" xfId="13377" builtinId="32" hidden="1"/>
    <cellStyle name="60% - Accent1" xfId="13417" builtinId="32" hidden="1"/>
    <cellStyle name="60% - Accent1" xfId="13463" builtinId="32" hidden="1"/>
    <cellStyle name="60% - Accent1" xfId="13499" builtinId="32" hidden="1"/>
    <cellStyle name="60% - Accent1" xfId="13548" builtinId="32" hidden="1"/>
    <cellStyle name="60% - Accent1" xfId="13589" builtinId="32" hidden="1"/>
    <cellStyle name="60% - Accent1" xfId="13625" builtinId="32" hidden="1"/>
    <cellStyle name="60% - Accent1" xfId="13665" builtinId="32" hidden="1"/>
    <cellStyle name="60% - Accent1" xfId="13495" builtinId="32" hidden="1"/>
    <cellStyle name="60% - Accent1" xfId="13706" builtinId="32" hidden="1"/>
    <cellStyle name="60% - Accent1" xfId="13743" builtinId="32" hidden="1"/>
    <cellStyle name="60% - Accent1" xfId="13786" builtinId="32" hidden="1"/>
    <cellStyle name="60% - Accent1" xfId="13818" builtinId="32" hidden="1"/>
    <cellStyle name="60% - Accent1" xfId="13863" builtinId="32" hidden="1"/>
    <cellStyle name="60% - Accent1" xfId="13899" builtinId="32" hidden="1"/>
    <cellStyle name="60% - Accent1" xfId="13932" builtinId="32" hidden="1"/>
    <cellStyle name="60% - Accent1" xfId="13968" builtinId="32" hidden="1"/>
    <cellStyle name="60% - Accent1" xfId="12802" builtinId="32" hidden="1"/>
    <cellStyle name="60% - Accent1" xfId="14006" builtinId="32" hidden="1"/>
    <cellStyle name="60% - Accent1" xfId="14038" builtinId="32" hidden="1"/>
    <cellStyle name="60% - Accent1" xfId="14084" builtinId="32" hidden="1"/>
    <cellStyle name="60% - Accent1" xfId="14133" builtinId="32" hidden="1"/>
    <cellStyle name="60% - Accent1" xfId="14182" builtinId="32" hidden="1"/>
    <cellStyle name="60% - Accent1" xfId="14224" builtinId="32" hidden="1"/>
    <cellStyle name="60% - Accent1" xfId="14261" builtinId="32" hidden="1"/>
    <cellStyle name="60% - Accent1" xfId="14300" builtinId="32" hidden="1"/>
    <cellStyle name="60% - Accent1" xfId="14338" builtinId="32" hidden="1"/>
    <cellStyle name="60% - Accent1" xfId="14372" builtinId="32" hidden="1"/>
    <cellStyle name="60% - Accent1" xfId="14424" builtinId="32" hidden="1"/>
    <cellStyle name="60% - Accent1" xfId="14475" builtinId="32" hidden="1"/>
    <cellStyle name="60% - Accent1" xfId="14518" builtinId="32" hidden="1"/>
    <cellStyle name="60% - Accent1" xfId="14554" builtinId="32" hidden="1"/>
    <cellStyle name="60% - Accent1" xfId="14593" builtinId="32" hidden="1"/>
    <cellStyle name="60% - Accent1" xfId="14631" builtinId="32" hidden="1"/>
    <cellStyle name="60% - Accent1" xfId="14395" builtinId="32" hidden="1"/>
    <cellStyle name="60% - Accent1" xfId="14703" builtinId="32" hidden="1"/>
    <cellStyle name="60% - Accent1" xfId="14753" builtinId="32" hidden="1"/>
    <cellStyle name="60% - Accent1" xfId="14796" builtinId="32" hidden="1"/>
    <cellStyle name="60% - Accent1" xfId="14833" builtinId="32" hidden="1"/>
    <cellStyle name="60% - Accent1" xfId="14872" builtinId="32" hidden="1"/>
    <cellStyle name="60% - Accent1" xfId="14910" builtinId="32" hidden="1"/>
    <cellStyle name="60% - Accent1" xfId="14934" builtinId="32" hidden="1"/>
    <cellStyle name="60% - Accent1" xfId="14984" builtinId="32" hidden="1"/>
    <cellStyle name="60% - Accent1" xfId="15033" builtinId="32" hidden="1"/>
    <cellStyle name="60% - Accent1" xfId="15074" builtinId="32" hidden="1"/>
    <cellStyle name="60% - Accent1" xfId="15110" builtinId="32" hidden="1"/>
    <cellStyle name="60% - Accent1" xfId="15149" builtinId="32" hidden="1"/>
    <cellStyle name="60% - Accent1" xfId="15187" builtinId="32" hidden="1"/>
    <cellStyle name="60% - Accent1" xfId="14956" builtinId="32" hidden="1"/>
    <cellStyle name="60% - Accent1" xfId="15245" builtinId="32" hidden="1"/>
    <cellStyle name="60% - Accent1" xfId="15290" builtinId="32" hidden="1"/>
    <cellStyle name="60% - Accent1" xfId="15331" builtinId="32" hidden="1"/>
    <cellStyle name="60% - Accent1" xfId="15366" builtinId="32" hidden="1"/>
    <cellStyle name="60% - Accent1" xfId="15405" builtinId="32" hidden="1"/>
    <cellStyle name="60% - Accent1" xfId="15440" builtinId="32" hidden="1"/>
    <cellStyle name="60% - Accent1" xfId="15480" builtinId="32" hidden="1"/>
    <cellStyle name="60% - Accent1" xfId="15521" builtinId="32" hidden="1"/>
    <cellStyle name="60% - Accent2" xfId="32" builtinId="36" hidden="1"/>
    <cellStyle name="60% - Accent2" xfId="86" builtinId="36" hidden="1"/>
    <cellStyle name="60% - Accent2" xfId="137" builtinId="36" hidden="1"/>
    <cellStyle name="60% - Accent2" xfId="190" builtinId="36" hidden="1"/>
    <cellStyle name="60% - Accent2" xfId="230" builtinId="36" hidden="1"/>
    <cellStyle name="60% - Accent2" xfId="276" builtinId="36" hidden="1"/>
    <cellStyle name="60% - Accent2" xfId="326" builtinId="36" hidden="1"/>
    <cellStyle name="60% - Accent2" xfId="365" builtinId="36" hidden="1"/>
    <cellStyle name="60% - Accent2" xfId="413" builtinId="36" hidden="1"/>
    <cellStyle name="60% - Accent2" xfId="448" builtinId="36" hidden="1"/>
    <cellStyle name="60% - Accent2" xfId="497" builtinId="36" hidden="1"/>
    <cellStyle name="60% - Accent2" xfId="537" builtinId="36" hidden="1"/>
    <cellStyle name="60% - Accent2" xfId="573" builtinId="36" hidden="1"/>
    <cellStyle name="60% - Accent2" xfId="613" builtinId="36" hidden="1"/>
    <cellStyle name="60% - Accent2" xfId="660" builtinId="36" hidden="1"/>
    <cellStyle name="60% - Accent2" xfId="708" builtinId="36" hidden="1"/>
    <cellStyle name="60% - Accent2" xfId="747" builtinId="36" hidden="1"/>
    <cellStyle name="60% - Accent2" xfId="794" builtinId="36" hidden="1"/>
    <cellStyle name="60% - Accent2" xfId="830" builtinId="36" hidden="1"/>
    <cellStyle name="60% - Accent2" xfId="879" builtinId="36" hidden="1"/>
    <cellStyle name="60% - Accent2" xfId="918" builtinId="36" hidden="1"/>
    <cellStyle name="60% - Accent2" xfId="953" builtinId="36" hidden="1"/>
    <cellStyle name="60% - Accent2" xfId="991" builtinId="36" hidden="1"/>
    <cellStyle name="60% - Accent2" xfId="901" builtinId="36" hidden="1"/>
    <cellStyle name="60% - Accent2" xfId="1044" builtinId="36" hidden="1"/>
    <cellStyle name="60% - Accent2" xfId="1084" builtinId="36" hidden="1"/>
    <cellStyle name="60% - Accent2" xfId="1130" builtinId="36" hidden="1"/>
    <cellStyle name="60% - Accent2" xfId="1166" builtinId="36" hidden="1"/>
    <cellStyle name="60% - Accent2" xfId="1215" builtinId="36" hidden="1"/>
    <cellStyle name="60% - Accent2" xfId="1256" builtinId="36" hidden="1"/>
    <cellStyle name="60% - Accent2" xfId="1292" builtinId="36" hidden="1"/>
    <cellStyle name="60% - Accent2" xfId="1332" builtinId="36" hidden="1"/>
    <cellStyle name="60% - Accent2" xfId="1016" builtinId="36" hidden="1"/>
    <cellStyle name="60% - Accent2" xfId="1373" builtinId="36" hidden="1"/>
    <cellStyle name="60% - Accent2" xfId="1410" builtinId="36" hidden="1"/>
    <cellStyle name="60% - Accent2" xfId="1453" builtinId="36" hidden="1"/>
    <cellStyle name="60% - Accent2" xfId="1485" builtinId="36" hidden="1"/>
    <cellStyle name="60% - Accent2" xfId="1530" builtinId="36" hidden="1"/>
    <cellStyle name="60% - Accent2" xfId="1566" builtinId="36" hidden="1"/>
    <cellStyle name="60% - Accent2" xfId="1599" builtinId="36" hidden="1"/>
    <cellStyle name="60% - Accent2" xfId="1635" builtinId="36" hidden="1"/>
    <cellStyle name="60% - Accent2" xfId="440" builtinId="36" hidden="1"/>
    <cellStyle name="60% - Accent2" xfId="1673" builtinId="36" hidden="1"/>
    <cellStyle name="60% - Accent2" xfId="1705" builtinId="36" hidden="1"/>
    <cellStyle name="60% - Accent2" xfId="1752" builtinId="36" hidden="1"/>
    <cellStyle name="60% - Accent2" xfId="1801" builtinId="36" hidden="1"/>
    <cellStyle name="60% - Accent2" xfId="1850" builtinId="36" hidden="1"/>
    <cellStyle name="60% - Accent2" xfId="1893" builtinId="36" hidden="1"/>
    <cellStyle name="60% - Accent2" xfId="1930" builtinId="36" hidden="1"/>
    <cellStyle name="60% - Accent2" xfId="1970" builtinId="36" hidden="1"/>
    <cellStyle name="60% - Accent2" xfId="2008" builtinId="36" hidden="1"/>
    <cellStyle name="60% - Accent2" xfId="2043" builtinId="36" hidden="1"/>
    <cellStyle name="60% - Accent2" xfId="2096" builtinId="36" hidden="1"/>
    <cellStyle name="60% - Accent2" xfId="2147" builtinId="36" hidden="1"/>
    <cellStyle name="60% - Accent2" xfId="2191" builtinId="36" hidden="1"/>
    <cellStyle name="60% - Accent2" xfId="2227" builtinId="36" hidden="1"/>
    <cellStyle name="60% - Accent2" xfId="2267" builtinId="36" hidden="1"/>
    <cellStyle name="60% - Accent2" xfId="2305" builtinId="36" hidden="1"/>
    <cellStyle name="60% - Accent2" xfId="2325" builtinId="36" hidden="1"/>
    <cellStyle name="60% - Accent2" xfId="2378" builtinId="36" hidden="1"/>
    <cellStyle name="60% - Accent2" xfId="2428" builtinId="36" hidden="1"/>
    <cellStyle name="60% - Accent2" xfId="2472" builtinId="36" hidden="1"/>
    <cellStyle name="60% - Accent2" xfId="2509" builtinId="36" hidden="1"/>
    <cellStyle name="60% - Accent2" xfId="2549" builtinId="36" hidden="1"/>
    <cellStyle name="60% - Accent2" xfId="2587" builtinId="36" hidden="1"/>
    <cellStyle name="60% - Accent2" xfId="2612" builtinId="36" hidden="1"/>
    <cellStyle name="60% - Accent2" xfId="2662" builtinId="36" hidden="1"/>
    <cellStyle name="60% - Accent2" xfId="2711" builtinId="36" hidden="1"/>
    <cellStyle name="60% - Accent2" xfId="2753" builtinId="36" hidden="1"/>
    <cellStyle name="60% - Accent2" xfId="2789" builtinId="36" hidden="1"/>
    <cellStyle name="60% - Accent2" xfId="2829" builtinId="36" hidden="1"/>
    <cellStyle name="60% - Accent2" xfId="2867" builtinId="36" hidden="1"/>
    <cellStyle name="60% - Accent2" xfId="2886" builtinId="36" hidden="1"/>
    <cellStyle name="60% - Accent2" xfId="2926" builtinId="36" hidden="1"/>
    <cellStyle name="60% - Accent2" xfId="2971" builtinId="36" hidden="1"/>
    <cellStyle name="60% - Accent2" xfId="3013" builtinId="36" hidden="1"/>
    <cellStyle name="60% - Accent2" xfId="3048" builtinId="36" hidden="1"/>
    <cellStyle name="60% - Accent2" xfId="3088" builtinId="36" hidden="1"/>
    <cellStyle name="60% - Accent2" xfId="3123" builtinId="36" hidden="1"/>
    <cellStyle name="60% - Accent2" xfId="3163" builtinId="36" hidden="1"/>
    <cellStyle name="60% - Accent2" xfId="3204" builtinId="36" hidden="1"/>
    <cellStyle name="60% - Accent2" xfId="3238" builtinId="36" hidden="1"/>
    <cellStyle name="60% - Accent2" xfId="3287" builtinId="36" hidden="1"/>
    <cellStyle name="60% - Accent2" xfId="3327" builtinId="36" hidden="1"/>
    <cellStyle name="60% - Accent2" xfId="3373" builtinId="36" hidden="1"/>
    <cellStyle name="60% - Accent2" xfId="3423" builtinId="36" hidden="1"/>
    <cellStyle name="60% - Accent2" xfId="3462" builtinId="36" hidden="1"/>
    <cellStyle name="60% - Accent2" xfId="3510" builtinId="36" hidden="1"/>
    <cellStyle name="60% - Accent2" xfId="3545" builtinId="36" hidden="1"/>
    <cellStyle name="60% - Accent2" xfId="3594" builtinId="36" hidden="1"/>
    <cellStyle name="60% - Accent2" xfId="3634" builtinId="36" hidden="1"/>
    <cellStyle name="60% - Accent2" xfId="3670" builtinId="36" hidden="1"/>
    <cellStyle name="60% - Accent2" xfId="3710" builtinId="36" hidden="1"/>
    <cellStyle name="60% - Accent2" xfId="3757" builtinId="36" hidden="1"/>
    <cellStyle name="60% - Accent2" xfId="3805" builtinId="36" hidden="1"/>
    <cellStyle name="60% - Accent2" xfId="3844" builtinId="36" hidden="1"/>
    <cellStyle name="60% - Accent2" xfId="3891" builtinId="36" hidden="1"/>
    <cellStyle name="60% - Accent2" xfId="3927" builtinId="36" hidden="1"/>
    <cellStyle name="60% - Accent2" xfId="3976" builtinId="36" hidden="1"/>
    <cellStyle name="60% - Accent2" xfId="4015" builtinId="36" hidden="1"/>
    <cellStyle name="60% - Accent2" xfId="4050" builtinId="36" hidden="1"/>
    <cellStyle name="60% - Accent2" xfId="4088" builtinId="36" hidden="1"/>
    <cellStyle name="60% - Accent2" xfId="3998" builtinId="36" hidden="1"/>
    <cellStyle name="60% - Accent2" xfId="4141" builtinId="36" hidden="1"/>
    <cellStyle name="60% - Accent2" xfId="4181" builtinId="36" hidden="1"/>
    <cellStyle name="60% - Accent2" xfId="4227" builtinId="36" hidden="1"/>
    <cellStyle name="60% - Accent2" xfId="4263" builtinId="36" hidden="1"/>
    <cellStyle name="60% - Accent2" xfId="4312" builtinId="36" hidden="1"/>
    <cellStyle name="60% - Accent2" xfId="4353" builtinId="36" hidden="1"/>
    <cellStyle name="60% - Accent2" xfId="4389" builtinId="36" hidden="1"/>
    <cellStyle name="60% - Accent2" xfId="4429" builtinId="36" hidden="1"/>
    <cellStyle name="60% - Accent2" xfId="4113" builtinId="36" hidden="1"/>
    <cellStyle name="60% - Accent2" xfId="4470" builtinId="36" hidden="1"/>
    <cellStyle name="60% - Accent2" xfId="4507" builtinId="36" hidden="1"/>
    <cellStyle name="60% - Accent2" xfId="4550" builtinId="36" hidden="1"/>
    <cellStyle name="60% - Accent2" xfId="4582" builtinId="36" hidden="1"/>
    <cellStyle name="60% - Accent2" xfId="4627" builtinId="36" hidden="1"/>
    <cellStyle name="60% - Accent2" xfId="4663" builtinId="36" hidden="1"/>
    <cellStyle name="60% - Accent2" xfId="4696" builtinId="36" hidden="1"/>
    <cellStyle name="60% - Accent2" xfId="4732" builtinId="36" hidden="1"/>
    <cellStyle name="60% - Accent2" xfId="3537" builtinId="36" hidden="1"/>
    <cellStyle name="60% - Accent2" xfId="4770" builtinId="36" hidden="1"/>
    <cellStyle name="60% - Accent2" xfId="4802" builtinId="36" hidden="1"/>
    <cellStyle name="60% - Accent2" xfId="4849" builtinId="36" hidden="1"/>
    <cellStyle name="60% - Accent2" xfId="4898" builtinId="36" hidden="1"/>
    <cellStyle name="60% - Accent2" xfId="4947" builtinId="36" hidden="1"/>
    <cellStyle name="60% - Accent2" xfId="4990" builtinId="36" hidden="1"/>
    <cellStyle name="60% - Accent2" xfId="5027" builtinId="36" hidden="1"/>
    <cellStyle name="60% - Accent2" xfId="5067" builtinId="36" hidden="1"/>
    <cellStyle name="60% - Accent2" xfId="5105" builtinId="36" hidden="1"/>
    <cellStyle name="60% - Accent2" xfId="5140" builtinId="36" hidden="1"/>
    <cellStyle name="60% - Accent2" xfId="5193" builtinId="36" hidden="1"/>
    <cellStyle name="60% - Accent2" xfId="5244" builtinId="36" hidden="1"/>
    <cellStyle name="60% - Accent2" xfId="5288" builtinId="36" hidden="1"/>
    <cellStyle name="60% - Accent2" xfId="5324" builtinId="36" hidden="1"/>
    <cellStyle name="60% - Accent2" xfId="5364" builtinId="36" hidden="1"/>
    <cellStyle name="60% - Accent2" xfId="5402" builtinId="36" hidden="1"/>
    <cellStyle name="60% - Accent2" xfId="5422" builtinId="36" hidden="1"/>
    <cellStyle name="60% - Accent2" xfId="5475" builtinId="36" hidden="1"/>
    <cellStyle name="60% - Accent2" xfId="5525" builtinId="36" hidden="1"/>
    <cellStyle name="60% - Accent2" xfId="5569" builtinId="36" hidden="1"/>
    <cellStyle name="60% - Accent2" xfId="5606" builtinId="36" hidden="1"/>
    <cellStyle name="60% - Accent2" xfId="5646" builtinId="36" hidden="1"/>
    <cellStyle name="60% - Accent2" xfId="5684" builtinId="36" hidden="1"/>
    <cellStyle name="60% - Accent2" xfId="5709" builtinId="36" hidden="1"/>
    <cellStyle name="60% - Accent2" xfId="5759" builtinId="36" hidden="1"/>
    <cellStyle name="60% - Accent2" xfId="5808" builtinId="36" hidden="1"/>
    <cellStyle name="60% - Accent2" xfId="5850" builtinId="36" hidden="1"/>
    <cellStyle name="60% - Accent2" xfId="5886" builtinId="36" hidden="1"/>
    <cellStyle name="60% - Accent2" xfId="5926" builtinId="36" hidden="1"/>
    <cellStyle name="60% - Accent2" xfId="5964" builtinId="36" hidden="1"/>
    <cellStyle name="60% - Accent2" xfId="5983" builtinId="36" hidden="1"/>
    <cellStyle name="60% - Accent2" xfId="6023" builtinId="36" hidden="1"/>
    <cellStyle name="60% - Accent2" xfId="6068" builtinId="36" hidden="1"/>
    <cellStyle name="60% - Accent2" xfId="6110" builtinId="36" hidden="1"/>
    <cellStyle name="60% - Accent2" xfId="6145" builtinId="36" hidden="1"/>
    <cellStyle name="60% - Accent2" xfId="6185" builtinId="36" hidden="1"/>
    <cellStyle name="60% - Accent2" xfId="6220" builtinId="36" hidden="1"/>
    <cellStyle name="60% - Accent2" xfId="6260" builtinId="36" hidden="1"/>
    <cellStyle name="60% - Accent2" xfId="6301" builtinId="36" hidden="1"/>
    <cellStyle name="60% - Accent2" xfId="6324" builtinId="36" hidden="1"/>
    <cellStyle name="60% - Accent2" xfId="6370" builtinId="36" hidden="1"/>
    <cellStyle name="60% - Accent2" xfId="6410" builtinId="36" hidden="1"/>
    <cellStyle name="60% - Accent2" xfId="6454" builtinId="36" hidden="1"/>
    <cellStyle name="60% - Accent2" xfId="6504" builtinId="36" hidden="1"/>
    <cellStyle name="60% - Accent2" xfId="6543" builtinId="36" hidden="1"/>
    <cellStyle name="60% - Accent2" xfId="6591" builtinId="36" hidden="1"/>
    <cellStyle name="60% - Accent2" xfId="6626" builtinId="36" hidden="1"/>
    <cellStyle name="60% - Accent2" xfId="6675" builtinId="36" hidden="1"/>
    <cellStyle name="60% - Accent2" xfId="6715" builtinId="36" hidden="1"/>
    <cellStyle name="60% - Accent2" xfId="6751" builtinId="36" hidden="1"/>
    <cellStyle name="60% - Accent2" xfId="6791" builtinId="36" hidden="1"/>
    <cellStyle name="60% - Accent2" xfId="6838" builtinId="36" hidden="1"/>
    <cellStyle name="60% - Accent2" xfId="6886" builtinId="36" hidden="1"/>
    <cellStyle name="60% - Accent2" xfId="6925" builtinId="36" hidden="1"/>
    <cellStyle name="60% - Accent2" xfId="6972" builtinId="36" hidden="1"/>
    <cellStyle name="60% - Accent2" xfId="7008" builtinId="36" hidden="1"/>
    <cellStyle name="60% - Accent2" xfId="7057" builtinId="36" hidden="1"/>
    <cellStyle name="60% - Accent2" xfId="7096" builtinId="36" hidden="1"/>
    <cellStyle name="60% - Accent2" xfId="7131" builtinId="36" hidden="1"/>
    <cellStyle name="60% - Accent2" xfId="7169" builtinId="36" hidden="1"/>
    <cellStyle name="60% - Accent2" xfId="7079" builtinId="36" hidden="1"/>
    <cellStyle name="60% - Accent2" xfId="7222" builtinId="36" hidden="1"/>
    <cellStyle name="60% - Accent2" xfId="7262" builtinId="36" hidden="1"/>
    <cellStyle name="60% - Accent2" xfId="7308" builtinId="36" hidden="1"/>
    <cellStyle name="60% - Accent2" xfId="7344" builtinId="36" hidden="1"/>
    <cellStyle name="60% - Accent2" xfId="7393" builtinId="36" hidden="1"/>
    <cellStyle name="60% - Accent2" xfId="7434" builtinId="36" hidden="1"/>
    <cellStyle name="60% - Accent2" xfId="7470" builtinId="36" hidden="1"/>
    <cellStyle name="60% - Accent2" xfId="7510" builtinId="36" hidden="1"/>
    <cellStyle name="60% - Accent2" xfId="7194" builtinId="36" hidden="1"/>
    <cellStyle name="60% - Accent2" xfId="7551" builtinId="36" hidden="1"/>
    <cellStyle name="60% - Accent2" xfId="7588" builtinId="36" hidden="1"/>
    <cellStyle name="60% - Accent2" xfId="7631" builtinId="36" hidden="1"/>
    <cellStyle name="60% - Accent2" xfId="7663" builtinId="36" hidden="1"/>
    <cellStyle name="60% - Accent2" xfId="7708" builtinId="36" hidden="1"/>
    <cellStyle name="60% - Accent2" xfId="7744" builtinId="36" hidden="1"/>
    <cellStyle name="60% - Accent2" xfId="7777" builtinId="36" hidden="1"/>
    <cellStyle name="60% - Accent2" xfId="7813" builtinId="36" hidden="1"/>
    <cellStyle name="60% - Accent2" xfId="6618" builtinId="36" hidden="1"/>
    <cellStyle name="60% - Accent2" xfId="7851" builtinId="36" hidden="1"/>
    <cellStyle name="60% - Accent2" xfId="7883" builtinId="36" hidden="1"/>
    <cellStyle name="60% - Accent2" xfId="7930" builtinId="36" hidden="1"/>
    <cellStyle name="60% - Accent2" xfId="7979" builtinId="36" hidden="1"/>
    <cellStyle name="60% - Accent2" xfId="8028" builtinId="36" hidden="1"/>
    <cellStyle name="60% - Accent2" xfId="8071" builtinId="36" hidden="1"/>
    <cellStyle name="60% - Accent2" xfId="8108" builtinId="36" hidden="1"/>
    <cellStyle name="60% - Accent2" xfId="8148" builtinId="36" hidden="1"/>
    <cellStyle name="60% - Accent2" xfId="8186" builtinId="36" hidden="1"/>
    <cellStyle name="60% - Accent2" xfId="8221" builtinId="36" hidden="1"/>
    <cellStyle name="60% - Accent2" xfId="8273" builtinId="36" hidden="1"/>
    <cellStyle name="60% - Accent2" xfId="8324" builtinId="36" hidden="1"/>
    <cellStyle name="60% - Accent2" xfId="8368" builtinId="36" hidden="1"/>
    <cellStyle name="60% - Accent2" xfId="8404" builtinId="36" hidden="1"/>
    <cellStyle name="60% - Accent2" xfId="8444" builtinId="36" hidden="1"/>
    <cellStyle name="60% - Accent2" xfId="8482" builtinId="36" hidden="1"/>
    <cellStyle name="60% - Accent2" xfId="8502" builtinId="36" hidden="1"/>
    <cellStyle name="60% - Accent2" xfId="8555" builtinId="36" hidden="1"/>
    <cellStyle name="60% - Accent2" xfId="8605" builtinId="36" hidden="1"/>
    <cellStyle name="60% - Accent2" xfId="8649" builtinId="36" hidden="1"/>
    <cellStyle name="60% - Accent2" xfId="8686" builtinId="36" hidden="1"/>
    <cellStyle name="60% - Accent2" xfId="8726" builtinId="36" hidden="1"/>
    <cellStyle name="60% - Accent2" xfId="8764" builtinId="36" hidden="1"/>
    <cellStyle name="60% - Accent2" xfId="8789" builtinId="36" hidden="1"/>
    <cellStyle name="60% - Accent2" xfId="8839" builtinId="36" hidden="1"/>
    <cellStyle name="60% - Accent2" xfId="8888" builtinId="36" hidden="1"/>
    <cellStyle name="60% - Accent2" xfId="8930" builtinId="36" hidden="1"/>
    <cellStyle name="60% - Accent2" xfId="8966" builtinId="36" hidden="1"/>
    <cellStyle name="60% - Accent2" xfId="9006" builtinId="36" hidden="1"/>
    <cellStyle name="60% - Accent2" xfId="9044" builtinId="36" hidden="1"/>
    <cellStyle name="60% - Accent2" xfId="9062" builtinId="36" hidden="1"/>
    <cellStyle name="60% - Accent2" xfId="9102" builtinId="36" hidden="1"/>
    <cellStyle name="60% - Accent2" xfId="9147" builtinId="36" hidden="1"/>
    <cellStyle name="60% - Accent2" xfId="9188" builtinId="36" hidden="1"/>
    <cellStyle name="60% - Accent2" xfId="9223" builtinId="36" hidden="1"/>
    <cellStyle name="60% - Accent2" xfId="9262" builtinId="36" hidden="1"/>
    <cellStyle name="60% - Accent2" xfId="9297" builtinId="36" hidden="1"/>
    <cellStyle name="60% - Accent2" xfId="9337" builtinId="36" hidden="1"/>
    <cellStyle name="60% - Accent2" xfId="9378" builtinId="36" hidden="1"/>
    <cellStyle name="60% - Accent2" xfId="9397" builtinId="36" hidden="1"/>
    <cellStyle name="60% - Accent2" xfId="9438" builtinId="36" hidden="1"/>
    <cellStyle name="60% - Accent2" xfId="9477" builtinId="36" hidden="1"/>
    <cellStyle name="60% - Accent2" xfId="9521" builtinId="36" hidden="1"/>
    <cellStyle name="60% - Accent2" xfId="9571" builtinId="36" hidden="1"/>
    <cellStyle name="60% - Accent2" xfId="9610" builtinId="36" hidden="1"/>
    <cellStyle name="60% - Accent2" xfId="9658" builtinId="36" hidden="1"/>
    <cellStyle name="60% - Accent2" xfId="9693" builtinId="36" hidden="1"/>
    <cellStyle name="60% - Accent2" xfId="9742" builtinId="36" hidden="1"/>
    <cellStyle name="60% - Accent2" xfId="9782" builtinId="36" hidden="1"/>
    <cellStyle name="60% - Accent2" xfId="9818" builtinId="36" hidden="1"/>
    <cellStyle name="60% - Accent2" xfId="9858" builtinId="36" hidden="1"/>
    <cellStyle name="60% - Accent2" xfId="9905" builtinId="36" hidden="1"/>
    <cellStyle name="60% - Accent2" xfId="9953" builtinId="36" hidden="1"/>
    <cellStyle name="60% - Accent2" xfId="9992" builtinId="36" hidden="1"/>
    <cellStyle name="60% - Accent2" xfId="10039" builtinId="36" hidden="1"/>
    <cellStyle name="60% - Accent2" xfId="10075" builtinId="36" hidden="1"/>
    <cellStyle name="60% - Accent2" xfId="10124" builtinId="36" hidden="1"/>
    <cellStyle name="60% - Accent2" xfId="10163" builtinId="36" hidden="1"/>
    <cellStyle name="60% - Accent2" xfId="10198" builtinId="36" hidden="1"/>
    <cellStyle name="60% - Accent2" xfId="10236" builtinId="36" hidden="1"/>
    <cellStyle name="60% - Accent2" xfId="10146" builtinId="36" hidden="1"/>
    <cellStyle name="60% - Accent2" xfId="10289" builtinId="36" hidden="1"/>
    <cellStyle name="60% - Accent2" xfId="10329" builtinId="36" hidden="1"/>
    <cellStyle name="60% - Accent2" xfId="10375" builtinId="36" hidden="1"/>
    <cellStyle name="60% - Accent2" xfId="10411" builtinId="36" hidden="1"/>
    <cellStyle name="60% - Accent2" xfId="10460" builtinId="36" hidden="1"/>
    <cellStyle name="60% - Accent2" xfId="10501" builtinId="36" hidden="1"/>
    <cellStyle name="60% - Accent2" xfId="10537" builtinId="36" hidden="1"/>
    <cellStyle name="60% - Accent2" xfId="10577" builtinId="36" hidden="1"/>
    <cellStyle name="60% - Accent2" xfId="10261" builtinId="36" hidden="1"/>
    <cellStyle name="60% - Accent2" xfId="10618" builtinId="36" hidden="1"/>
    <cellStyle name="60% - Accent2" xfId="10655" builtinId="36" hidden="1"/>
    <cellStyle name="60% - Accent2" xfId="10698" builtinId="36" hidden="1"/>
    <cellStyle name="60% - Accent2" xfId="10730" builtinId="36" hidden="1"/>
    <cellStyle name="60% - Accent2" xfId="10775" builtinId="36" hidden="1"/>
    <cellStyle name="60% - Accent2" xfId="10811" builtinId="36" hidden="1"/>
    <cellStyle name="60% - Accent2" xfId="10844" builtinId="36" hidden="1"/>
    <cellStyle name="60% - Accent2" xfId="10880" builtinId="36" hidden="1"/>
    <cellStyle name="60% - Accent2" xfId="9685" builtinId="36" hidden="1"/>
    <cellStyle name="60% - Accent2" xfId="10918" builtinId="36" hidden="1"/>
    <cellStyle name="60% - Accent2" xfId="10950" builtinId="36" hidden="1"/>
    <cellStyle name="60% - Accent2" xfId="10997" builtinId="36" hidden="1"/>
    <cellStyle name="60% - Accent2" xfId="11046" builtinId="36" hidden="1"/>
    <cellStyle name="60% - Accent2" xfId="11095" builtinId="36" hidden="1"/>
    <cellStyle name="60% - Accent2" xfId="11138" builtinId="36" hidden="1"/>
    <cellStyle name="60% - Accent2" xfId="11175" builtinId="36" hidden="1"/>
    <cellStyle name="60% - Accent2" xfId="11215" builtinId="36" hidden="1"/>
    <cellStyle name="60% - Accent2" xfId="11253" builtinId="36" hidden="1"/>
    <cellStyle name="60% - Accent2" xfId="11288" builtinId="36" hidden="1"/>
    <cellStyle name="60% - Accent2" xfId="11341" builtinId="36" hidden="1"/>
    <cellStyle name="60% - Accent2" xfId="11392" builtinId="36" hidden="1"/>
    <cellStyle name="60% - Accent2" xfId="11436" builtinId="36" hidden="1"/>
    <cellStyle name="60% - Accent2" xfId="11472" builtinId="36" hidden="1"/>
    <cellStyle name="60% - Accent2" xfId="11512" builtinId="36" hidden="1"/>
    <cellStyle name="60% - Accent2" xfId="11550" builtinId="36" hidden="1"/>
    <cellStyle name="60% - Accent2" xfId="11570" builtinId="36" hidden="1"/>
    <cellStyle name="60% - Accent2" xfId="11623" builtinId="36" hidden="1"/>
    <cellStyle name="60% - Accent2" xfId="11673" builtinId="36" hidden="1"/>
    <cellStyle name="60% - Accent2" xfId="11717" builtinId="36" hidden="1"/>
    <cellStyle name="60% - Accent2" xfId="11754" builtinId="36" hidden="1"/>
    <cellStyle name="60% - Accent2" xfId="11794" builtinId="36" hidden="1"/>
    <cellStyle name="60% - Accent2" xfId="11832" builtinId="36" hidden="1"/>
    <cellStyle name="60% - Accent2" xfId="11857" builtinId="36" hidden="1"/>
    <cellStyle name="60% - Accent2" xfId="11907" builtinId="36" hidden="1"/>
    <cellStyle name="60% - Accent2" xfId="11956" builtinId="36" hidden="1"/>
    <cellStyle name="60% - Accent2" xfId="11998" builtinId="36" hidden="1"/>
    <cellStyle name="60% - Accent2" xfId="12034" builtinId="36" hidden="1"/>
    <cellStyle name="60% - Accent2" xfId="12074" builtinId="36" hidden="1"/>
    <cellStyle name="60% - Accent2" xfId="12112" builtinId="36" hidden="1"/>
    <cellStyle name="60% - Accent2" xfId="12131" builtinId="36" hidden="1"/>
    <cellStyle name="60% - Accent2" xfId="12171" builtinId="36" hidden="1"/>
    <cellStyle name="60% - Accent2" xfId="12216" builtinId="36" hidden="1"/>
    <cellStyle name="60% - Accent2" xfId="12258" builtinId="36" hidden="1"/>
    <cellStyle name="60% - Accent2" xfId="12293" builtinId="36" hidden="1"/>
    <cellStyle name="60% - Accent2" xfId="12333" builtinId="36" hidden="1"/>
    <cellStyle name="60% - Accent2" xfId="12368" builtinId="36" hidden="1"/>
    <cellStyle name="60% - Accent2" xfId="12408" builtinId="36" hidden="1"/>
    <cellStyle name="60% - Accent2" xfId="12449" builtinId="36" hidden="1"/>
    <cellStyle name="60% - Accent2" xfId="12489" builtinId="36" hidden="1"/>
    <cellStyle name="60% - Accent2" xfId="12531" builtinId="36" hidden="1"/>
    <cellStyle name="60% - Accent2" xfId="12570" builtinId="36" hidden="1"/>
    <cellStyle name="60% - Accent2" xfId="12613" builtinId="36" hidden="1"/>
    <cellStyle name="60% - Accent2" xfId="12663" builtinId="36" hidden="1"/>
    <cellStyle name="60% - Accent2" xfId="12702" builtinId="36" hidden="1"/>
    <cellStyle name="60% - Accent2" xfId="12750" builtinId="36" hidden="1"/>
    <cellStyle name="60% - Accent2" xfId="12785" builtinId="36" hidden="1"/>
    <cellStyle name="60% - Accent2" xfId="12834" builtinId="36" hidden="1"/>
    <cellStyle name="60% - Accent2" xfId="12874" builtinId="36" hidden="1"/>
    <cellStyle name="60% - Accent2" xfId="12910" builtinId="36" hidden="1"/>
    <cellStyle name="60% - Accent2" xfId="12950" builtinId="36" hidden="1"/>
    <cellStyle name="60% - Accent2" xfId="12997" builtinId="36" hidden="1"/>
    <cellStyle name="60% - Accent2" xfId="13045" builtinId="36" hidden="1"/>
    <cellStyle name="60% - Accent2" xfId="13084" builtinId="36" hidden="1"/>
    <cellStyle name="60% - Accent2" xfId="13131" builtinId="36" hidden="1"/>
    <cellStyle name="60% - Accent2" xfId="13167" builtinId="36" hidden="1"/>
    <cellStyle name="60% - Accent2" xfId="13216" builtinId="36" hidden="1"/>
    <cellStyle name="60% - Accent2" xfId="13255" builtinId="36" hidden="1"/>
    <cellStyle name="60% - Accent2" xfId="13290" builtinId="36" hidden="1"/>
    <cellStyle name="60% - Accent2" xfId="13328" builtinId="36" hidden="1"/>
    <cellStyle name="60% - Accent2" xfId="13238" builtinId="36" hidden="1"/>
    <cellStyle name="60% - Accent2" xfId="13381" builtinId="36" hidden="1"/>
    <cellStyle name="60% - Accent2" xfId="13421" builtinId="36" hidden="1"/>
    <cellStyle name="60% - Accent2" xfId="13467" builtinId="36" hidden="1"/>
    <cellStyle name="60% - Accent2" xfId="13503" builtinId="36" hidden="1"/>
    <cellStyle name="60% - Accent2" xfId="13552" builtinId="36" hidden="1"/>
    <cellStyle name="60% - Accent2" xfId="13593" builtinId="36" hidden="1"/>
    <cellStyle name="60% - Accent2" xfId="13629" builtinId="36" hidden="1"/>
    <cellStyle name="60% - Accent2" xfId="13669" builtinId="36" hidden="1"/>
    <cellStyle name="60% - Accent2" xfId="13353" builtinId="36" hidden="1"/>
    <cellStyle name="60% - Accent2" xfId="13710" builtinId="36" hidden="1"/>
    <cellStyle name="60% - Accent2" xfId="13747" builtinId="36" hidden="1"/>
    <cellStyle name="60% - Accent2" xfId="13790" builtinId="36" hidden="1"/>
    <cellStyle name="60% - Accent2" xfId="13822" builtinId="36" hidden="1"/>
    <cellStyle name="60% - Accent2" xfId="13867" builtinId="36" hidden="1"/>
    <cellStyle name="60% - Accent2" xfId="13903" builtinId="36" hidden="1"/>
    <cellStyle name="60% - Accent2" xfId="13936" builtinId="36" hidden="1"/>
    <cellStyle name="60% - Accent2" xfId="13972" builtinId="36" hidden="1"/>
    <cellStyle name="60% - Accent2" xfId="12777" builtinId="36" hidden="1"/>
    <cellStyle name="60% - Accent2" xfId="14010" builtinId="36" hidden="1"/>
    <cellStyle name="60% - Accent2" xfId="14042" builtinId="36" hidden="1"/>
    <cellStyle name="60% - Accent2" xfId="14088" builtinId="36" hidden="1"/>
    <cellStyle name="60% - Accent2" xfId="14137" builtinId="36" hidden="1"/>
    <cellStyle name="60% - Accent2" xfId="14186" builtinId="36" hidden="1"/>
    <cellStyle name="60% - Accent2" xfId="14228" builtinId="36" hidden="1"/>
    <cellStyle name="60% - Accent2" xfId="14265" builtinId="36" hidden="1"/>
    <cellStyle name="60% - Accent2" xfId="14304" builtinId="36" hidden="1"/>
    <cellStyle name="60% - Accent2" xfId="14342" builtinId="36" hidden="1"/>
    <cellStyle name="60% - Accent2" xfId="14376" builtinId="36" hidden="1"/>
    <cellStyle name="60% - Accent2" xfId="14428" builtinId="36" hidden="1"/>
    <cellStyle name="60% - Accent2" xfId="14479" builtinId="36" hidden="1"/>
    <cellStyle name="60% - Accent2" xfId="14522" builtinId="36" hidden="1"/>
    <cellStyle name="60% - Accent2" xfId="14558" builtinId="36" hidden="1"/>
    <cellStyle name="60% - Accent2" xfId="14597" builtinId="36" hidden="1"/>
    <cellStyle name="60% - Accent2" xfId="14635" builtinId="36" hidden="1"/>
    <cellStyle name="60% - Accent2" xfId="14654" builtinId="36" hidden="1"/>
    <cellStyle name="60% - Accent2" xfId="14707" builtinId="36" hidden="1"/>
    <cellStyle name="60% - Accent2" xfId="14757" builtinId="36" hidden="1"/>
    <cellStyle name="60% - Accent2" xfId="14800" builtinId="36" hidden="1"/>
    <cellStyle name="60% - Accent2" xfId="14837" builtinId="36" hidden="1"/>
    <cellStyle name="60% - Accent2" xfId="14876" builtinId="36" hidden="1"/>
    <cellStyle name="60% - Accent2" xfId="14914" builtinId="36" hidden="1"/>
    <cellStyle name="60% - Accent2" xfId="14938" builtinId="36" hidden="1"/>
    <cellStyle name="60% - Accent2" xfId="14988" builtinId="36" hidden="1"/>
    <cellStyle name="60% - Accent2" xfId="15037" builtinId="36" hidden="1"/>
    <cellStyle name="60% - Accent2" xfId="15078" builtinId="36" hidden="1"/>
    <cellStyle name="60% - Accent2" xfId="15114" builtinId="36" hidden="1"/>
    <cellStyle name="60% - Accent2" xfId="15153" builtinId="36" hidden="1"/>
    <cellStyle name="60% - Accent2" xfId="15191" builtinId="36" hidden="1"/>
    <cellStyle name="60% - Accent2" xfId="15209" builtinId="36" hidden="1"/>
    <cellStyle name="60% - Accent2" xfId="15249" builtinId="36" hidden="1"/>
    <cellStyle name="60% - Accent2" xfId="15294" builtinId="36" hidden="1"/>
    <cellStyle name="60% - Accent2" xfId="15335" builtinId="36" hidden="1"/>
    <cellStyle name="60% - Accent2" xfId="15370" builtinId="36" hidden="1"/>
    <cellStyle name="60% - Accent2" xfId="15409" builtinId="36" hidden="1"/>
    <cellStyle name="60% - Accent2" xfId="15444" builtinId="36" hidden="1"/>
    <cellStyle name="60% - Accent2" xfId="15484" builtinId="36" hidden="1"/>
    <cellStyle name="60% - Accent2" xfId="15525" builtinId="36" hidden="1"/>
    <cellStyle name="60% - Accent3" xfId="36" builtinId="40" hidden="1"/>
    <cellStyle name="60% - Accent3" xfId="90" builtinId="40" hidden="1"/>
    <cellStyle name="60% - Accent3" xfId="141" builtinId="40" hidden="1"/>
    <cellStyle name="60% - Accent3" xfId="194" builtinId="40" hidden="1"/>
    <cellStyle name="60% - Accent3" xfId="234" builtinId="40" hidden="1"/>
    <cellStyle name="60% - Accent3" xfId="280" builtinId="40" hidden="1"/>
    <cellStyle name="60% - Accent3" xfId="330" builtinId="40" hidden="1"/>
    <cellStyle name="60% - Accent3" xfId="369" builtinId="40" hidden="1"/>
    <cellStyle name="60% - Accent3" xfId="417" builtinId="40" hidden="1"/>
    <cellStyle name="60% - Accent3" xfId="452" builtinId="40" hidden="1"/>
    <cellStyle name="60% - Accent3" xfId="501" builtinId="40" hidden="1"/>
    <cellStyle name="60% - Accent3" xfId="541" builtinId="40" hidden="1"/>
    <cellStyle name="60% - Accent3" xfId="577" builtinId="40" hidden="1"/>
    <cellStyle name="60% - Accent3" xfId="617" builtinId="40" hidden="1"/>
    <cellStyle name="60% - Accent3" xfId="664" builtinId="40" hidden="1"/>
    <cellStyle name="60% - Accent3" xfId="712" builtinId="40" hidden="1"/>
    <cellStyle name="60% - Accent3" xfId="751" builtinId="40" hidden="1"/>
    <cellStyle name="60% - Accent3" xfId="798" builtinId="40" hidden="1"/>
    <cellStyle name="60% - Accent3" xfId="834" builtinId="40" hidden="1"/>
    <cellStyle name="60% - Accent3" xfId="883" builtinId="40" hidden="1"/>
    <cellStyle name="60% - Accent3" xfId="922" builtinId="40" hidden="1"/>
    <cellStyle name="60% - Accent3" xfId="957" builtinId="40" hidden="1"/>
    <cellStyle name="60% - Accent3" xfId="995" builtinId="40" hidden="1"/>
    <cellStyle name="60% - Accent3" xfId="726" builtinId="40" hidden="1"/>
    <cellStyle name="60% - Accent3" xfId="1048" builtinId="40" hidden="1"/>
    <cellStyle name="60% - Accent3" xfId="1088" builtinId="40" hidden="1"/>
    <cellStyle name="60% - Accent3" xfId="1134" builtinId="40" hidden="1"/>
    <cellStyle name="60% - Accent3" xfId="1170" builtinId="40" hidden="1"/>
    <cellStyle name="60% - Accent3" xfId="1219" builtinId="40" hidden="1"/>
    <cellStyle name="60% - Accent3" xfId="1260" builtinId="40" hidden="1"/>
    <cellStyle name="60% - Accent3" xfId="1296" builtinId="40" hidden="1"/>
    <cellStyle name="60% - Accent3" xfId="1336" builtinId="40" hidden="1"/>
    <cellStyle name="60% - Accent3" xfId="1119" builtinId="40" hidden="1"/>
    <cellStyle name="60% - Accent3" xfId="1377" builtinId="40" hidden="1"/>
    <cellStyle name="60% - Accent3" xfId="1414" builtinId="40" hidden="1"/>
    <cellStyle name="60% - Accent3" xfId="1457" builtinId="40" hidden="1"/>
    <cellStyle name="60% - Accent3" xfId="1489" builtinId="40" hidden="1"/>
    <cellStyle name="60% - Accent3" xfId="1534" builtinId="40" hidden="1"/>
    <cellStyle name="60% - Accent3" xfId="1570" builtinId="40" hidden="1"/>
    <cellStyle name="60% - Accent3" xfId="1603" builtinId="40" hidden="1"/>
    <cellStyle name="60% - Accent3" xfId="1639" builtinId="40" hidden="1"/>
    <cellStyle name="60% - Accent3" xfId="528" builtinId="40" hidden="1"/>
    <cellStyle name="60% - Accent3" xfId="1677" builtinId="40" hidden="1"/>
    <cellStyle name="60% - Accent3" xfId="1709" builtinId="40" hidden="1"/>
    <cellStyle name="60% - Accent3" xfId="1756" builtinId="40" hidden="1"/>
    <cellStyle name="60% - Accent3" xfId="1805" builtinId="40" hidden="1"/>
    <cellStyle name="60% - Accent3" xfId="1854" builtinId="40" hidden="1"/>
    <cellStyle name="60% - Accent3" xfId="1897" builtinId="40" hidden="1"/>
    <cellStyle name="60% - Accent3" xfId="1934" builtinId="40" hidden="1"/>
    <cellStyle name="60% - Accent3" xfId="1974" builtinId="40" hidden="1"/>
    <cellStyle name="60% - Accent3" xfId="2012" builtinId="40" hidden="1"/>
    <cellStyle name="60% - Accent3" xfId="2047" builtinId="40" hidden="1"/>
    <cellStyle name="60% - Accent3" xfId="2100" builtinId="40" hidden="1"/>
    <cellStyle name="60% - Accent3" xfId="2151" builtinId="40" hidden="1"/>
    <cellStyle name="60% - Accent3" xfId="2195" builtinId="40" hidden="1"/>
    <cellStyle name="60% - Accent3" xfId="2231" builtinId="40" hidden="1"/>
    <cellStyle name="60% - Accent3" xfId="2271" builtinId="40" hidden="1"/>
    <cellStyle name="60% - Accent3" xfId="2309" builtinId="40" hidden="1"/>
    <cellStyle name="60% - Accent3" xfId="2329" builtinId="40" hidden="1"/>
    <cellStyle name="60% - Accent3" xfId="2382" builtinId="40" hidden="1"/>
    <cellStyle name="60% - Accent3" xfId="2432" builtinId="40" hidden="1"/>
    <cellStyle name="60% - Accent3" xfId="2476" builtinId="40" hidden="1"/>
    <cellStyle name="60% - Accent3" xfId="2513" builtinId="40" hidden="1"/>
    <cellStyle name="60% - Accent3" xfId="2553" builtinId="40" hidden="1"/>
    <cellStyle name="60% - Accent3" xfId="2591" builtinId="40" hidden="1"/>
    <cellStyle name="60% - Accent3" xfId="2616" builtinId="40" hidden="1"/>
    <cellStyle name="60% - Accent3" xfId="2666" builtinId="40" hidden="1"/>
    <cellStyle name="60% - Accent3" xfId="2715" builtinId="40" hidden="1"/>
    <cellStyle name="60% - Accent3" xfId="2757" builtinId="40" hidden="1"/>
    <cellStyle name="60% - Accent3" xfId="2793" builtinId="40" hidden="1"/>
    <cellStyle name="60% - Accent3" xfId="2833" builtinId="40" hidden="1"/>
    <cellStyle name="60% - Accent3" xfId="2871" builtinId="40" hidden="1"/>
    <cellStyle name="60% - Accent3" xfId="2890" builtinId="40" hidden="1"/>
    <cellStyle name="60% - Accent3" xfId="2930" builtinId="40" hidden="1"/>
    <cellStyle name="60% - Accent3" xfId="2975" builtinId="40" hidden="1"/>
    <cellStyle name="60% - Accent3" xfId="3017" builtinId="40" hidden="1"/>
    <cellStyle name="60% - Accent3" xfId="3052" builtinId="40" hidden="1"/>
    <cellStyle name="60% - Accent3" xfId="3092" builtinId="40" hidden="1"/>
    <cellStyle name="60% - Accent3" xfId="3127" builtinId="40" hidden="1"/>
    <cellStyle name="60% - Accent3" xfId="3167" builtinId="40" hidden="1"/>
    <cellStyle name="60% - Accent3" xfId="3208" builtinId="40" hidden="1"/>
    <cellStyle name="60% - Accent3" xfId="3242" builtinId="40" hidden="1"/>
    <cellStyle name="60% - Accent3" xfId="3291" builtinId="40" hidden="1"/>
    <cellStyle name="60% - Accent3" xfId="3331" builtinId="40" hidden="1"/>
    <cellStyle name="60% - Accent3" xfId="3377" builtinId="40" hidden="1"/>
    <cellStyle name="60% - Accent3" xfId="3427" builtinId="40" hidden="1"/>
    <cellStyle name="60% - Accent3" xfId="3466" builtinId="40" hidden="1"/>
    <cellStyle name="60% - Accent3" xfId="3514" builtinId="40" hidden="1"/>
    <cellStyle name="60% - Accent3" xfId="3549" builtinId="40" hidden="1"/>
    <cellStyle name="60% - Accent3" xfId="3598" builtinId="40" hidden="1"/>
    <cellStyle name="60% - Accent3" xfId="3638" builtinId="40" hidden="1"/>
    <cellStyle name="60% - Accent3" xfId="3674" builtinId="40" hidden="1"/>
    <cellStyle name="60% - Accent3" xfId="3714" builtinId="40" hidden="1"/>
    <cellStyle name="60% - Accent3" xfId="3761" builtinId="40" hidden="1"/>
    <cellStyle name="60% - Accent3" xfId="3809" builtinId="40" hidden="1"/>
    <cellStyle name="60% - Accent3" xfId="3848" builtinId="40" hidden="1"/>
    <cellStyle name="60% - Accent3" xfId="3895" builtinId="40" hidden="1"/>
    <cellStyle name="60% - Accent3" xfId="3931" builtinId="40" hidden="1"/>
    <cellStyle name="60% - Accent3" xfId="3980" builtinId="40" hidden="1"/>
    <cellStyle name="60% - Accent3" xfId="4019" builtinId="40" hidden="1"/>
    <cellStyle name="60% - Accent3" xfId="4054" builtinId="40" hidden="1"/>
    <cellStyle name="60% - Accent3" xfId="4092" builtinId="40" hidden="1"/>
    <cellStyle name="60% - Accent3" xfId="3823" builtinId="40" hidden="1"/>
    <cellStyle name="60% - Accent3" xfId="4145" builtinId="40" hidden="1"/>
    <cellStyle name="60% - Accent3" xfId="4185" builtinId="40" hidden="1"/>
    <cellStyle name="60% - Accent3" xfId="4231" builtinId="40" hidden="1"/>
    <cellStyle name="60% - Accent3" xfId="4267" builtinId="40" hidden="1"/>
    <cellStyle name="60% - Accent3" xfId="4316" builtinId="40" hidden="1"/>
    <cellStyle name="60% - Accent3" xfId="4357" builtinId="40" hidden="1"/>
    <cellStyle name="60% - Accent3" xfId="4393" builtinId="40" hidden="1"/>
    <cellStyle name="60% - Accent3" xfId="4433" builtinId="40" hidden="1"/>
    <cellStyle name="60% - Accent3" xfId="4216" builtinId="40" hidden="1"/>
    <cellStyle name="60% - Accent3" xfId="4474" builtinId="40" hidden="1"/>
    <cellStyle name="60% - Accent3" xfId="4511" builtinId="40" hidden="1"/>
    <cellStyle name="60% - Accent3" xfId="4554" builtinId="40" hidden="1"/>
    <cellStyle name="60% - Accent3" xfId="4586" builtinId="40" hidden="1"/>
    <cellStyle name="60% - Accent3" xfId="4631" builtinId="40" hidden="1"/>
    <cellStyle name="60% - Accent3" xfId="4667" builtinId="40" hidden="1"/>
    <cellStyle name="60% - Accent3" xfId="4700" builtinId="40" hidden="1"/>
    <cellStyle name="60% - Accent3" xfId="4736" builtinId="40" hidden="1"/>
    <cellStyle name="60% - Accent3" xfId="3625" builtinId="40" hidden="1"/>
    <cellStyle name="60% - Accent3" xfId="4774" builtinId="40" hidden="1"/>
    <cellStyle name="60% - Accent3" xfId="4806" builtinId="40" hidden="1"/>
    <cellStyle name="60% - Accent3" xfId="4853" builtinId="40" hidden="1"/>
    <cellStyle name="60% - Accent3" xfId="4902" builtinId="40" hidden="1"/>
    <cellStyle name="60% - Accent3" xfId="4951" builtinId="40" hidden="1"/>
    <cellStyle name="60% - Accent3" xfId="4994" builtinId="40" hidden="1"/>
    <cellStyle name="60% - Accent3" xfId="5031" builtinId="40" hidden="1"/>
    <cellStyle name="60% - Accent3" xfId="5071" builtinId="40" hidden="1"/>
    <cellStyle name="60% - Accent3" xfId="5109" builtinId="40" hidden="1"/>
    <cellStyle name="60% - Accent3" xfId="5144" builtinId="40" hidden="1"/>
    <cellStyle name="60% - Accent3" xfId="5197" builtinId="40" hidden="1"/>
    <cellStyle name="60% - Accent3" xfId="5248" builtinId="40" hidden="1"/>
    <cellStyle name="60% - Accent3" xfId="5292" builtinId="40" hidden="1"/>
    <cellStyle name="60% - Accent3" xfId="5328" builtinId="40" hidden="1"/>
    <cellStyle name="60% - Accent3" xfId="5368" builtinId="40" hidden="1"/>
    <cellStyle name="60% - Accent3" xfId="5406" builtinId="40" hidden="1"/>
    <cellStyle name="60% - Accent3" xfId="5426" builtinId="40" hidden="1"/>
    <cellStyle name="60% - Accent3" xfId="5479" builtinId="40" hidden="1"/>
    <cellStyle name="60% - Accent3" xfId="5529" builtinId="40" hidden="1"/>
    <cellStyle name="60% - Accent3" xfId="5573" builtinId="40" hidden="1"/>
    <cellStyle name="60% - Accent3" xfId="5610" builtinId="40" hidden="1"/>
    <cellStyle name="60% - Accent3" xfId="5650" builtinId="40" hidden="1"/>
    <cellStyle name="60% - Accent3" xfId="5688" builtinId="40" hidden="1"/>
    <cellStyle name="60% - Accent3" xfId="5713" builtinId="40" hidden="1"/>
    <cellStyle name="60% - Accent3" xfId="5763" builtinId="40" hidden="1"/>
    <cellStyle name="60% - Accent3" xfId="5812" builtinId="40" hidden="1"/>
    <cellStyle name="60% - Accent3" xfId="5854" builtinId="40" hidden="1"/>
    <cellStyle name="60% - Accent3" xfId="5890" builtinId="40" hidden="1"/>
    <cellStyle name="60% - Accent3" xfId="5930" builtinId="40" hidden="1"/>
    <cellStyle name="60% - Accent3" xfId="5968" builtinId="40" hidden="1"/>
    <cellStyle name="60% - Accent3" xfId="5987" builtinId="40" hidden="1"/>
    <cellStyle name="60% - Accent3" xfId="6027" builtinId="40" hidden="1"/>
    <cellStyle name="60% - Accent3" xfId="6072" builtinId="40" hidden="1"/>
    <cellStyle name="60% - Accent3" xfId="6114" builtinId="40" hidden="1"/>
    <cellStyle name="60% - Accent3" xfId="6149" builtinId="40" hidden="1"/>
    <cellStyle name="60% - Accent3" xfId="6189" builtinId="40" hidden="1"/>
    <cellStyle name="60% - Accent3" xfId="6224" builtinId="40" hidden="1"/>
    <cellStyle name="60% - Accent3" xfId="6264" builtinId="40" hidden="1"/>
    <cellStyle name="60% - Accent3" xfId="6305" builtinId="40" hidden="1"/>
    <cellStyle name="60% - Accent3" xfId="6328" builtinId="40" hidden="1"/>
    <cellStyle name="60% - Accent3" xfId="6374" builtinId="40" hidden="1"/>
    <cellStyle name="60% - Accent3" xfId="6414" builtinId="40" hidden="1"/>
    <cellStyle name="60% - Accent3" xfId="6458" builtinId="40" hidden="1"/>
    <cellStyle name="60% - Accent3" xfId="6508" builtinId="40" hidden="1"/>
    <cellStyle name="60% - Accent3" xfId="6547" builtinId="40" hidden="1"/>
    <cellStyle name="60% - Accent3" xfId="6595" builtinId="40" hidden="1"/>
    <cellStyle name="60% - Accent3" xfId="6630" builtinId="40" hidden="1"/>
    <cellStyle name="60% - Accent3" xfId="6679" builtinId="40" hidden="1"/>
    <cellStyle name="60% - Accent3" xfId="6719" builtinId="40" hidden="1"/>
    <cellStyle name="60% - Accent3" xfId="6755" builtinId="40" hidden="1"/>
    <cellStyle name="60% - Accent3" xfId="6795" builtinId="40" hidden="1"/>
    <cellStyle name="60% - Accent3" xfId="6842" builtinId="40" hidden="1"/>
    <cellStyle name="60% - Accent3" xfId="6890" builtinId="40" hidden="1"/>
    <cellStyle name="60% - Accent3" xfId="6929" builtinId="40" hidden="1"/>
    <cellStyle name="60% - Accent3" xfId="6976" builtinId="40" hidden="1"/>
    <cellStyle name="60% - Accent3" xfId="7012" builtinId="40" hidden="1"/>
    <cellStyle name="60% - Accent3" xfId="7061" builtinId="40" hidden="1"/>
    <cellStyle name="60% - Accent3" xfId="7100" builtinId="40" hidden="1"/>
    <cellStyle name="60% - Accent3" xfId="7135" builtinId="40" hidden="1"/>
    <cellStyle name="60% - Accent3" xfId="7173" builtinId="40" hidden="1"/>
    <cellStyle name="60% - Accent3" xfId="6904" builtinId="40" hidden="1"/>
    <cellStyle name="60% - Accent3" xfId="7226" builtinId="40" hidden="1"/>
    <cellStyle name="60% - Accent3" xfId="7266" builtinId="40" hidden="1"/>
    <cellStyle name="60% - Accent3" xfId="7312" builtinId="40" hidden="1"/>
    <cellStyle name="60% - Accent3" xfId="7348" builtinId="40" hidden="1"/>
    <cellStyle name="60% - Accent3" xfId="7397" builtinId="40" hidden="1"/>
    <cellStyle name="60% - Accent3" xfId="7438" builtinId="40" hidden="1"/>
    <cellStyle name="60% - Accent3" xfId="7474" builtinId="40" hidden="1"/>
    <cellStyle name="60% - Accent3" xfId="7514" builtinId="40" hidden="1"/>
    <cellStyle name="60% - Accent3" xfId="7297" builtinId="40" hidden="1"/>
    <cellStyle name="60% - Accent3" xfId="7555" builtinId="40" hidden="1"/>
    <cellStyle name="60% - Accent3" xfId="7592" builtinId="40" hidden="1"/>
    <cellStyle name="60% - Accent3" xfId="7635" builtinId="40" hidden="1"/>
    <cellStyle name="60% - Accent3" xfId="7667" builtinId="40" hidden="1"/>
    <cellStyle name="60% - Accent3" xfId="7712" builtinId="40" hidden="1"/>
    <cellStyle name="60% - Accent3" xfId="7748" builtinId="40" hidden="1"/>
    <cellStyle name="60% - Accent3" xfId="7781" builtinId="40" hidden="1"/>
    <cellStyle name="60% - Accent3" xfId="7817" builtinId="40" hidden="1"/>
    <cellStyle name="60% - Accent3" xfId="6706" builtinId="40" hidden="1"/>
    <cellStyle name="60% - Accent3" xfId="7855" builtinId="40" hidden="1"/>
    <cellStyle name="60% - Accent3" xfId="7887" builtinId="40" hidden="1"/>
    <cellStyle name="60% - Accent3" xfId="7934" builtinId="40" hidden="1"/>
    <cellStyle name="60% - Accent3" xfId="7983" builtinId="40" hidden="1"/>
    <cellStyle name="60% - Accent3" xfId="8032" builtinId="40" hidden="1"/>
    <cellStyle name="60% - Accent3" xfId="8075" builtinId="40" hidden="1"/>
    <cellStyle name="60% - Accent3" xfId="8112" builtinId="40" hidden="1"/>
    <cellStyle name="60% - Accent3" xfId="8152" builtinId="40" hidden="1"/>
    <cellStyle name="60% - Accent3" xfId="8190" builtinId="40" hidden="1"/>
    <cellStyle name="60% - Accent3" xfId="8225" builtinId="40" hidden="1"/>
    <cellStyle name="60% - Accent3" xfId="8277" builtinId="40" hidden="1"/>
    <cellStyle name="60% - Accent3" xfId="8328" builtinId="40" hidden="1"/>
    <cellStyle name="60% - Accent3" xfId="8372" builtinId="40" hidden="1"/>
    <cellStyle name="60% - Accent3" xfId="8408" builtinId="40" hidden="1"/>
    <cellStyle name="60% - Accent3" xfId="8448" builtinId="40" hidden="1"/>
    <cellStyle name="60% - Accent3" xfId="8486" builtinId="40" hidden="1"/>
    <cellStyle name="60% - Accent3" xfId="8506" builtinId="40" hidden="1"/>
    <cellStyle name="60% - Accent3" xfId="8559" builtinId="40" hidden="1"/>
    <cellStyle name="60% - Accent3" xfId="8609" builtinId="40" hidden="1"/>
    <cellStyle name="60% - Accent3" xfId="8653" builtinId="40" hidden="1"/>
    <cellStyle name="60% - Accent3" xfId="8690" builtinId="40" hidden="1"/>
    <cellStyle name="60% - Accent3" xfId="8730" builtinId="40" hidden="1"/>
    <cellStyle name="60% - Accent3" xfId="8768" builtinId="40" hidden="1"/>
    <cellStyle name="60% - Accent3" xfId="8793" builtinId="40" hidden="1"/>
    <cellStyle name="60% - Accent3" xfId="8843" builtinId="40" hidden="1"/>
    <cellStyle name="60% - Accent3" xfId="8892" builtinId="40" hidden="1"/>
    <cellStyle name="60% - Accent3" xfId="8934" builtinId="40" hidden="1"/>
    <cellStyle name="60% - Accent3" xfId="8970" builtinId="40" hidden="1"/>
    <cellStyle name="60% - Accent3" xfId="9010" builtinId="40" hidden="1"/>
    <cellStyle name="60% - Accent3" xfId="9048" builtinId="40" hidden="1"/>
    <cellStyle name="60% - Accent3" xfId="9066" builtinId="40" hidden="1"/>
    <cellStyle name="60% - Accent3" xfId="9106" builtinId="40" hidden="1"/>
    <cellStyle name="60% - Accent3" xfId="9151" builtinId="40" hidden="1"/>
    <cellStyle name="60% - Accent3" xfId="9192" builtinId="40" hidden="1"/>
    <cellStyle name="60% - Accent3" xfId="9227" builtinId="40" hidden="1"/>
    <cellStyle name="60% - Accent3" xfId="9266" builtinId="40" hidden="1"/>
    <cellStyle name="60% - Accent3" xfId="9301" builtinId="40" hidden="1"/>
    <cellStyle name="60% - Accent3" xfId="9341" builtinId="40" hidden="1"/>
    <cellStyle name="60% - Accent3" xfId="9382" builtinId="40" hidden="1"/>
    <cellStyle name="60% - Accent3" xfId="9401" builtinId="40" hidden="1"/>
    <cellStyle name="60% - Accent3" xfId="9442" builtinId="40" hidden="1"/>
    <cellStyle name="60% - Accent3" xfId="9481" builtinId="40" hidden="1"/>
    <cellStyle name="60% - Accent3" xfId="9525" builtinId="40" hidden="1"/>
    <cellStyle name="60% - Accent3" xfId="9575" builtinId="40" hidden="1"/>
    <cellStyle name="60% - Accent3" xfId="9614" builtinId="40" hidden="1"/>
    <cellStyle name="60% - Accent3" xfId="9662" builtinId="40" hidden="1"/>
    <cellStyle name="60% - Accent3" xfId="9697" builtinId="40" hidden="1"/>
    <cellStyle name="60% - Accent3" xfId="9746" builtinId="40" hidden="1"/>
    <cellStyle name="60% - Accent3" xfId="9786" builtinId="40" hidden="1"/>
    <cellStyle name="60% - Accent3" xfId="9822" builtinId="40" hidden="1"/>
    <cellStyle name="60% - Accent3" xfId="9862" builtinId="40" hidden="1"/>
    <cellStyle name="60% - Accent3" xfId="9909" builtinId="40" hidden="1"/>
    <cellStyle name="60% - Accent3" xfId="9957" builtinId="40" hidden="1"/>
    <cellStyle name="60% - Accent3" xfId="9996" builtinId="40" hidden="1"/>
    <cellStyle name="60% - Accent3" xfId="10043" builtinId="40" hidden="1"/>
    <cellStyle name="60% - Accent3" xfId="10079" builtinId="40" hidden="1"/>
    <cellStyle name="60% - Accent3" xfId="10128" builtinId="40" hidden="1"/>
    <cellStyle name="60% - Accent3" xfId="10167" builtinId="40" hidden="1"/>
    <cellStyle name="60% - Accent3" xfId="10202" builtinId="40" hidden="1"/>
    <cellStyle name="60% - Accent3" xfId="10240" builtinId="40" hidden="1"/>
    <cellStyle name="60% - Accent3" xfId="9971" builtinId="40" hidden="1"/>
    <cellStyle name="60% - Accent3" xfId="10293" builtinId="40" hidden="1"/>
    <cellStyle name="60% - Accent3" xfId="10333" builtinId="40" hidden="1"/>
    <cellStyle name="60% - Accent3" xfId="10379" builtinId="40" hidden="1"/>
    <cellStyle name="60% - Accent3" xfId="10415" builtinId="40" hidden="1"/>
    <cellStyle name="60% - Accent3" xfId="10464" builtinId="40" hidden="1"/>
    <cellStyle name="60% - Accent3" xfId="10505" builtinId="40" hidden="1"/>
    <cellStyle name="60% - Accent3" xfId="10541" builtinId="40" hidden="1"/>
    <cellStyle name="60% - Accent3" xfId="10581" builtinId="40" hidden="1"/>
    <cellStyle name="60% - Accent3" xfId="10364" builtinId="40" hidden="1"/>
    <cellStyle name="60% - Accent3" xfId="10622" builtinId="40" hidden="1"/>
    <cellStyle name="60% - Accent3" xfId="10659" builtinId="40" hidden="1"/>
    <cellStyle name="60% - Accent3" xfId="10702" builtinId="40" hidden="1"/>
    <cellStyle name="60% - Accent3" xfId="10734" builtinId="40" hidden="1"/>
    <cellStyle name="60% - Accent3" xfId="10779" builtinId="40" hidden="1"/>
    <cellStyle name="60% - Accent3" xfId="10815" builtinId="40" hidden="1"/>
    <cellStyle name="60% - Accent3" xfId="10848" builtinId="40" hidden="1"/>
    <cellStyle name="60% - Accent3" xfId="10884" builtinId="40" hidden="1"/>
    <cellStyle name="60% - Accent3" xfId="9773" builtinId="40" hidden="1"/>
    <cellStyle name="60% - Accent3" xfId="10922" builtinId="40" hidden="1"/>
    <cellStyle name="60% - Accent3" xfId="10954" builtinId="40" hidden="1"/>
    <cellStyle name="60% - Accent3" xfId="11001" builtinId="40" hidden="1"/>
    <cellStyle name="60% - Accent3" xfId="11050" builtinId="40" hidden="1"/>
    <cellStyle name="60% - Accent3" xfId="11099" builtinId="40" hidden="1"/>
    <cellStyle name="60% - Accent3" xfId="11142" builtinId="40" hidden="1"/>
    <cellStyle name="60% - Accent3" xfId="11179" builtinId="40" hidden="1"/>
    <cellStyle name="60% - Accent3" xfId="11219" builtinId="40" hidden="1"/>
    <cellStyle name="60% - Accent3" xfId="11257" builtinId="40" hidden="1"/>
    <cellStyle name="60% - Accent3" xfId="11292" builtinId="40" hidden="1"/>
    <cellStyle name="60% - Accent3" xfId="11345" builtinId="40" hidden="1"/>
    <cellStyle name="60% - Accent3" xfId="11396" builtinId="40" hidden="1"/>
    <cellStyle name="60% - Accent3" xfId="11440" builtinId="40" hidden="1"/>
    <cellStyle name="60% - Accent3" xfId="11476" builtinId="40" hidden="1"/>
    <cellStyle name="60% - Accent3" xfId="11516" builtinId="40" hidden="1"/>
    <cellStyle name="60% - Accent3" xfId="11554" builtinId="40" hidden="1"/>
    <cellStyle name="60% - Accent3" xfId="11574" builtinId="40" hidden="1"/>
    <cellStyle name="60% - Accent3" xfId="11627" builtinId="40" hidden="1"/>
    <cellStyle name="60% - Accent3" xfId="11677" builtinId="40" hidden="1"/>
    <cellStyle name="60% - Accent3" xfId="11721" builtinId="40" hidden="1"/>
    <cellStyle name="60% - Accent3" xfId="11758" builtinId="40" hidden="1"/>
    <cellStyle name="60% - Accent3" xfId="11798" builtinId="40" hidden="1"/>
    <cellStyle name="60% - Accent3" xfId="11836" builtinId="40" hidden="1"/>
    <cellStyle name="60% - Accent3" xfId="11861" builtinId="40" hidden="1"/>
    <cellStyle name="60% - Accent3" xfId="11911" builtinId="40" hidden="1"/>
    <cellStyle name="60% - Accent3" xfId="11960" builtinId="40" hidden="1"/>
    <cellStyle name="60% - Accent3" xfId="12002" builtinId="40" hidden="1"/>
    <cellStyle name="60% - Accent3" xfId="12038" builtinId="40" hidden="1"/>
    <cellStyle name="60% - Accent3" xfId="12078" builtinId="40" hidden="1"/>
    <cellStyle name="60% - Accent3" xfId="12116" builtinId="40" hidden="1"/>
    <cellStyle name="60% - Accent3" xfId="12135" builtinId="40" hidden="1"/>
    <cellStyle name="60% - Accent3" xfId="12175" builtinId="40" hidden="1"/>
    <cellStyle name="60% - Accent3" xfId="12220" builtinId="40" hidden="1"/>
    <cellStyle name="60% - Accent3" xfId="12262" builtinId="40" hidden="1"/>
    <cellStyle name="60% - Accent3" xfId="12297" builtinId="40" hidden="1"/>
    <cellStyle name="60% - Accent3" xfId="12337" builtinId="40" hidden="1"/>
    <cellStyle name="60% - Accent3" xfId="12372" builtinId="40" hidden="1"/>
    <cellStyle name="60% - Accent3" xfId="12412" builtinId="40" hidden="1"/>
    <cellStyle name="60% - Accent3" xfId="12453" builtinId="40" hidden="1"/>
    <cellStyle name="60% - Accent3" xfId="12493" builtinId="40" hidden="1"/>
    <cellStyle name="60% - Accent3" xfId="12535" builtinId="40" hidden="1"/>
    <cellStyle name="60% - Accent3" xfId="12574" builtinId="40" hidden="1"/>
    <cellStyle name="60% - Accent3" xfId="12617" builtinId="40" hidden="1"/>
    <cellStyle name="60% - Accent3" xfId="12667" builtinId="40" hidden="1"/>
    <cellStyle name="60% - Accent3" xfId="12706" builtinId="40" hidden="1"/>
    <cellStyle name="60% - Accent3" xfId="12754" builtinId="40" hidden="1"/>
    <cellStyle name="60% - Accent3" xfId="12789" builtinId="40" hidden="1"/>
    <cellStyle name="60% - Accent3" xfId="12838" builtinId="40" hidden="1"/>
    <cellStyle name="60% - Accent3" xfId="12878" builtinId="40" hidden="1"/>
    <cellStyle name="60% - Accent3" xfId="12914" builtinId="40" hidden="1"/>
    <cellStyle name="60% - Accent3" xfId="12954" builtinId="40" hidden="1"/>
    <cellStyle name="60% - Accent3" xfId="13001" builtinId="40" hidden="1"/>
    <cellStyle name="60% - Accent3" xfId="13049" builtinId="40" hidden="1"/>
    <cellStyle name="60% - Accent3" xfId="13088" builtinId="40" hidden="1"/>
    <cellStyle name="60% - Accent3" xfId="13135" builtinId="40" hidden="1"/>
    <cellStyle name="60% - Accent3" xfId="13171" builtinId="40" hidden="1"/>
    <cellStyle name="60% - Accent3" xfId="13220" builtinId="40" hidden="1"/>
    <cellStyle name="60% - Accent3" xfId="13259" builtinId="40" hidden="1"/>
    <cellStyle name="60% - Accent3" xfId="13294" builtinId="40" hidden="1"/>
    <cellStyle name="60% - Accent3" xfId="13332" builtinId="40" hidden="1"/>
    <cellStyle name="60% - Accent3" xfId="13063" builtinId="40" hidden="1"/>
    <cellStyle name="60% - Accent3" xfId="13385" builtinId="40" hidden="1"/>
    <cellStyle name="60% - Accent3" xfId="13425" builtinId="40" hidden="1"/>
    <cellStyle name="60% - Accent3" xfId="13471" builtinId="40" hidden="1"/>
    <cellStyle name="60% - Accent3" xfId="13507" builtinId="40" hidden="1"/>
    <cellStyle name="60% - Accent3" xfId="13556" builtinId="40" hidden="1"/>
    <cellStyle name="60% - Accent3" xfId="13597" builtinId="40" hidden="1"/>
    <cellStyle name="60% - Accent3" xfId="13633" builtinId="40" hidden="1"/>
    <cellStyle name="60% - Accent3" xfId="13673" builtinId="40" hidden="1"/>
    <cellStyle name="60% - Accent3" xfId="13456" builtinId="40" hidden="1"/>
    <cellStyle name="60% - Accent3" xfId="13714" builtinId="40" hidden="1"/>
    <cellStyle name="60% - Accent3" xfId="13751" builtinId="40" hidden="1"/>
    <cellStyle name="60% - Accent3" xfId="13794" builtinId="40" hidden="1"/>
    <cellStyle name="60% - Accent3" xfId="13826" builtinId="40" hidden="1"/>
    <cellStyle name="60% - Accent3" xfId="13871" builtinId="40" hidden="1"/>
    <cellStyle name="60% - Accent3" xfId="13907" builtinId="40" hidden="1"/>
    <cellStyle name="60% - Accent3" xfId="13940" builtinId="40" hidden="1"/>
    <cellStyle name="60% - Accent3" xfId="13976" builtinId="40" hidden="1"/>
    <cellStyle name="60% - Accent3" xfId="12865" builtinId="40" hidden="1"/>
    <cellStyle name="60% - Accent3" xfId="14014" builtinId="40" hidden="1"/>
    <cellStyle name="60% - Accent3" xfId="14046" builtinId="40" hidden="1"/>
    <cellStyle name="60% - Accent3" xfId="14092" builtinId="40" hidden="1"/>
    <cellStyle name="60% - Accent3" xfId="14141" builtinId="40" hidden="1"/>
    <cellStyle name="60% - Accent3" xfId="14190" builtinId="40" hidden="1"/>
    <cellStyle name="60% - Accent3" xfId="14232" builtinId="40" hidden="1"/>
    <cellStyle name="60% - Accent3" xfId="14269" builtinId="40" hidden="1"/>
    <cellStyle name="60% - Accent3" xfId="14308" builtinId="40" hidden="1"/>
    <cellStyle name="60% - Accent3" xfId="14346" builtinId="40" hidden="1"/>
    <cellStyle name="60% - Accent3" xfId="14380" builtinId="40" hidden="1"/>
    <cellStyle name="60% - Accent3" xfId="14432" builtinId="40" hidden="1"/>
    <cellStyle name="60% - Accent3" xfId="14483" builtinId="40" hidden="1"/>
    <cellStyle name="60% - Accent3" xfId="14526" builtinId="40" hidden="1"/>
    <cellStyle name="60% - Accent3" xfId="14562" builtinId="40" hidden="1"/>
    <cellStyle name="60% - Accent3" xfId="14601" builtinId="40" hidden="1"/>
    <cellStyle name="60% - Accent3" xfId="14639" builtinId="40" hidden="1"/>
    <cellStyle name="60% - Accent3" xfId="14658" builtinId="40" hidden="1"/>
    <cellStyle name="60% - Accent3" xfId="14711" builtinId="40" hidden="1"/>
    <cellStyle name="60% - Accent3" xfId="14761" builtinId="40" hidden="1"/>
    <cellStyle name="60% - Accent3" xfId="14804" builtinId="40" hidden="1"/>
    <cellStyle name="60% - Accent3" xfId="14841" builtinId="40" hidden="1"/>
    <cellStyle name="60% - Accent3" xfId="14880" builtinId="40" hidden="1"/>
    <cellStyle name="60% - Accent3" xfId="14918" builtinId="40" hidden="1"/>
    <cellStyle name="60% - Accent3" xfId="14942" builtinId="40" hidden="1"/>
    <cellStyle name="60% - Accent3" xfId="14992" builtinId="40" hidden="1"/>
    <cellStyle name="60% - Accent3" xfId="15041" builtinId="40" hidden="1"/>
    <cellStyle name="60% - Accent3" xfId="15082" builtinId="40" hidden="1"/>
    <cellStyle name="60% - Accent3" xfId="15118" builtinId="40" hidden="1"/>
    <cellStyle name="60% - Accent3" xfId="15157" builtinId="40" hidden="1"/>
    <cellStyle name="60% - Accent3" xfId="15195" builtinId="40" hidden="1"/>
    <cellStyle name="60% - Accent3" xfId="15213" builtinId="40" hidden="1"/>
    <cellStyle name="60% - Accent3" xfId="15253" builtinId="40" hidden="1"/>
    <cellStyle name="60% - Accent3" xfId="15298" builtinId="40" hidden="1"/>
    <cellStyle name="60% - Accent3" xfId="15339" builtinId="40" hidden="1"/>
    <cellStyle name="60% - Accent3" xfId="15374" builtinId="40" hidden="1"/>
    <cellStyle name="60% - Accent3" xfId="15413" builtinId="40" hidden="1"/>
    <cellStyle name="60% - Accent3" xfId="15448" builtinId="40" hidden="1"/>
    <cellStyle name="60% - Accent3" xfId="15488" builtinId="40" hidden="1"/>
    <cellStyle name="60% - Accent3" xfId="15529" builtinId="40" hidden="1"/>
    <cellStyle name="60% - Accent4" xfId="40" builtinId="44" hidden="1"/>
    <cellStyle name="60% - Accent4" xfId="94" builtinId="44" hidden="1"/>
    <cellStyle name="60% - Accent4" xfId="145" builtinId="44" hidden="1"/>
    <cellStyle name="60% - Accent4" xfId="198" builtinId="44" hidden="1"/>
    <cellStyle name="60% - Accent4" xfId="238" builtinId="44" hidden="1"/>
    <cellStyle name="60% - Accent4" xfId="284" builtinId="44" hidden="1"/>
    <cellStyle name="60% - Accent4" xfId="334" builtinId="44" hidden="1"/>
    <cellStyle name="60% - Accent4" xfId="373" builtinId="44" hidden="1"/>
    <cellStyle name="60% - Accent4" xfId="421" builtinId="44" hidden="1"/>
    <cellStyle name="60% - Accent4" xfId="456" builtinId="44" hidden="1"/>
    <cellStyle name="60% - Accent4" xfId="505" builtinId="44" hidden="1"/>
    <cellStyle name="60% - Accent4" xfId="545" builtinId="44" hidden="1"/>
    <cellStyle name="60% - Accent4" xfId="581" builtinId="44" hidden="1"/>
    <cellStyle name="60% - Accent4" xfId="621" builtinId="44" hidden="1"/>
    <cellStyle name="60% - Accent4" xfId="668" builtinId="44" hidden="1"/>
    <cellStyle name="60% - Accent4" xfId="716" builtinId="44" hidden="1"/>
    <cellStyle name="60% - Accent4" xfId="755" builtinId="44" hidden="1"/>
    <cellStyle name="60% - Accent4" xfId="802" builtinId="44" hidden="1"/>
    <cellStyle name="60% - Accent4" xfId="838" builtinId="44" hidden="1"/>
    <cellStyle name="60% - Accent4" xfId="887" builtinId="44" hidden="1"/>
    <cellStyle name="60% - Accent4" xfId="926" builtinId="44" hidden="1"/>
    <cellStyle name="60% - Accent4" xfId="961" builtinId="44" hidden="1"/>
    <cellStyle name="60% - Accent4" xfId="999" builtinId="44" hidden="1"/>
    <cellStyle name="60% - Accent4" xfId="725" builtinId="44" hidden="1"/>
    <cellStyle name="60% - Accent4" xfId="1052" builtinId="44" hidden="1"/>
    <cellStyle name="60% - Accent4" xfId="1092" builtinId="44" hidden="1"/>
    <cellStyle name="60% - Accent4" xfId="1138" builtinId="44" hidden="1"/>
    <cellStyle name="60% - Accent4" xfId="1174" builtinId="44" hidden="1"/>
    <cellStyle name="60% - Accent4" xfId="1223" builtinId="44" hidden="1"/>
    <cellStyle name="60% - Accent4" xfId="1264" builtinId="44" hidden="1"/>
    <cellStyle name="60% - Accent4" xfId="1300" builtinId="44" hidden="1"/>
    <cellStyle name="60% - Accent4" xfId="1340" builtinId="44" hidden="1"/>
    <cellStyle name="60% - Accent4" xfId="1015" builtinId="44" hidden="1"/>
    <cellStyle name="60% - Accent4" xfId="1381" builtinId="44" hidden="1"/>
    <cellStyle name="60% - Accent4" xfId="1418" builtinId="44" hidden="1"/>
    <cellStyle name="60% - Accent4" xfId="1461" builtinId="44" hidden="1"/>
    <cellStyle name="60% - Accent4" xfId="1493" builtinId="44" hidden="1"/>
    <cellStyle name="60% - Accent4" xfId="1538" builtinId="44" hidden="1"/>
    <cellStyle name="60% - Accent4" xfId="1574" builtinId="44" hidden="1"/>
    <cellStyle name="60% - Accent4" xfId="1607" builtinId="44" hidden="1"/>
    <cellStyle name="60% - Accent4" xfId="1643" builtinId="44" hidden="1"/>
    <cellStyle name="60% - Accent4" xfId="299" builtinId="44" hidden="1"/>
    <cellStyle name="60% - Accent4" xfId="1681" builtinId="44" hidden="1"/>
    <cellStyle name="60% - Accent4" xfId="1713" builtinId="44" hidden="1"/>
    <cellStyle name="60% - Accent4" xfId="1760" builtinId="44" hidden="1"/>
    <cellStyle name="60% - Accent4" xfId="1809" builtinId="44" hidden="1"/>
    <cellStyle name="60% - Accent4" xfId="1858" builtinId="44" hidden="1"/>
    <cellStyle name="60% - Accent4" xfId="1901" builtinId="44" hidden="1"/>
    <cellStyle name="60% - Accent4" xfId="1938" builtinId="44" hidden="1"/>
    <cellStyle name="60% - Accent4" xfId="1978" builtinId="44" hidden="1"/>
    <cellStyle name="60% - Accent4" xfId="2016" builtinId="44" hidden="1"/>
    <cellStyle name="60% - Accent4" xfId="2051" builtinId="44" hidden="1"/>
    <cellStyle name="60% - Accent4" xfId="2104" builtinId="44" hidden="1"/>
    <cellStyle name="60% - Accent4" xfId="2155" builtinId="44" hidden="1"/>
    <cellStyle name="60% - Accent4" xfId="2199" builtinId="44" hidden="1"/>
    <cellStyle name="60% - Accent4" xfId="2235" builtinId="44" hidden="1"/>
    <cellStyle name="60% - Accent4" xfId="2275" builtinId="44" hidden="1"/>
    <cellStyle name="60% - Accent4" xfId="2313" builtinId="44" hidden="1"/>
    <cellStyle name="60% - Accent4" xfId="2333" builtinId="44" hidden="1"/>
    <cellStyle name="60% - Accent4" xfId="2386" builtinId="44" hidden="1"/>
    <cellStyle name="60% - Accent4" xfId="2436" builtinId="44" hidden="1"/>
    <cellStyle name="60% - Accent4" xfId="2480" builtinId="44" hidden="1"/>
    <cellStyle name="60% - Accent4" xfId="2517" builtinId="44" hidden="1"/>
    <cellStyle name="60% - Accent4" xfId="2557" builtinId="44" hidden="1"/>
    <cellStyle name="60% - Accent4" xfId="2595" builtinId="44" hidden="1"/>
    <cellStyle name="60% - Accent4" xfId="2620" builtinId="44" hidden="1"/>
    <cellStyle name="60% - Accent4" xfId="2670" builtinId="44" hidden="1"/>
    <cellStyle name="60% - Accent4" xfId="2719" builtinId="44" hidden="1"/>
    <cellStyle name="60% - Accent4" xfId="2761" builtinId="44" hidden="1"/>
    <cellStyle name="60% - Accent4" xfId="2797" builtinId="44" hidden="1"/>
    <cellStyle name="60% - Accent4" xfId="2837" builtinId="44" hidden="1"/>
    <cellStyle name="60% - Accent4" xfId="2875" builtinId="44" hidden="1"/>
    <cellStyle name="60% - Accent4" xfId="2894" builtinId="44" hidden="1"/>
    <cellStyle name="60% - Accent4" xfId="2934" builtinId="44" hidden="1"/>
    <cellStyle name="60% - Accent4" xfId="2979" builtinId="44" hidden="1"/>
    <cellStyle name="60% - Accent4" xfId="3021" builtinId="44" hidden="1"/>
    <cellStyle name="60% - Accent4" xfId="3056" builtinId="44" hidden="1"/>
    <cellStyle name="60% - Accent4" xfId="3096" builtinId="44" hidden="1"/>
    <cellStyle name="60% - Accent4" xfId="3131" builtinId="44" hidden="1"/>
    <cellStyle name="60% - Accent4" xfId="3171" builtinId="44" hidden="1"/>
    <cellStyle name="60% - Accent4" xfId="3212" builtinId="44" hidden="1"/>
    <cellStyle name="60% - Accent4" xfId="3246" builtinId="44" hidden="1"/>
    <cellStyle name="60% - Accent4" xfId="3295" builtinId="44" hidden="1"/>
    <cellStyle name="60% - Accent4" xfId="3335" builtinId="44" hidden="1"/>
    <cellStyle name="60% - Accent4" xfId="3381" builtinId="44" hidden="1"/>
    <cellStyle name="60% - Accent4" xfId="3431" builtinId="44" hidden="1"/>
    <cellStyle name="60% - Accent4" xfId="3470" builtinId="44" hidden="1"/>
    <cellStyle name="60% - Accent4" xfId="3518" builtinId="44" hidden="1"/>
    <cellStyle name="60% - Accent4" xfId="3553" builtinId="44" hidden="1"/>
    <cellStyle name="60% - Accent4" xfId="3602" builtinId="44" hidden="1"/>
    <cellStyle name="60% - Accent4" xfId="3642" builtinId="44" hidden="1"/>
    <cellStyle name="60% - Accent4" xfId="3678" builtinId="44" hidden="1"/>
    <cellStyle name="60% - Accent4" xfId="3718" builtinId="44" hidden="1"/>
    <cellStyle name="60% - Accent4" xfId="3765" builtinId="44" hidden="1"/>
    <cellStyle name="60% - Accent4" xfId="3813" builtinId="44" hidden="1"/>
    <cellStyle name="60% - Accent4" xfId="3852" builtinId="44" hidden="1"/>
    <cellStyle name="60% - Accent4" xfId="3899" builtinId="44" hidden="1"/>
    <cellStyle name="60% - Accent4" xfId="3935" builtinId="44" hidden="1"/>
    <cellStyle name="60% - Accent4" xfId="3984" builtinId="44" hidden="1"/>
    <cellStyle name="60% - Accent4" xfId="4023" builtinId="44" hidden="1"/>
    <cellStyle name="60% - Accent4" xfId="4058" builtinId="44" hidden="1"/>
    <cellStyle name="60% - Accent4" xfId="4096" builtinId="44" hidden="1"/>
    <cellStyle name="60% - Accent4" xfId="3822" builtinId="44" hidden="1"/>
    <cellStyle name="60% - Accent4" xfId="4149" builtinId="44" hidden="1"/>
    <cellStyle name="60% - Accent4" xfId="4189" builtinId="44" hidden="1"/>
    <cellStyle name="60% - Accent4" xfId="4235" builtinId="44" hidden="1"/>
    <cellStyle name="60% - Accent4" xfId="4271" builtinId="44" hidden="1"/>
    <cellStyle name="60% - Accent4" xfId="4320" builtinId="44" hidden="1"/>
    <cellStyle name="60% - Accent4" xfId="4361" builtinId="44" hidden="1"/>
    <cellStyle name="60% - Accent4" xfId="4397" builtinId="44" hidden="1"/>
    <cellStyle name="60% - Accent4" xfId="4437" builtinId="44" hidden="1"/>
    <cellStyle name="60% - Accent4" xfId="4112" builtinId="44" hidden="1"/>
    <cellStyle name="60% - Accent4" xfId="4478" builtinId="44" hidden="1"/>
    <cellStyle name="60% - Accent4" xfId="4515" builtinId="44" hidden="1"/>
    <cellStyle name="60% - Accent4" xfId="4558" builtinId="44" hidden="1"/>
    <cellStyle name="60% - Accent4" xfId="4590" builtinId="44" hidden="1"/>
    <cellStyle name="60% - Accent4" xfId="4635" builtinId="44" hidden="1"/>
    <cellStyle name="60% - Accent4" xfId="4671" builtinId="44" hidden="1"/>
    <cellStyle name="60% - Accent4" xfId="4704" builtinId="44" hidden="1"/>
    <cellStyle name="60% - Accent4" xfId="4740" builtinId="44" hidden="1"/>
    <cellStyle name="60% - Accent4" xfId="3396" builtinId="44" hidden="1"/>
    <cellStyle name="60% - Accent4" xfId="4778" builtinId="44" hidden="1"/>
    <cellStyle name="60% - Accent4" xfId="4810" builtinId="44" hidden="1"/>
    <cellStyle name="60% - Accent4" xfId="4857" builtinId="44" hidden="1"/>
    <cellStyle name="60% - Accent4" xfId="4906" builtinId="44" hidden="1"/>
    <cellStyle name="60% - Accent4" xfId="4955" builtinId="44" hidden="1"/>
    <cellStyle name="60% - Accent4" xfId="4998" builtinId="44" hidden="1"/>
    <cellStyle name="60% - Accent4" xfId="5035" builtinId="44" hidden="1"/>
    <cellStyle name="60% - Accent4" xfId="5075" builtinId="44" hidden="1"/>
    <cellStyle name="60% - Accent4" xfId="5113" builtinId="44" hidden="1"/>
    <cellStyle name="60% - Accent4" xfId="5148" builtinId="44" hidden="1"/>
    <cellStyle name="60% - Accent4" xfId="5201" builtinId="44" hidden="1"/>
    <cellStyle name="60% - Accent4" xfId="5252" builtinId="44" hidden="1"/>
    <cellStyle name="60% - Accent4" xfId="5296" builtinId="44" hidden="1"/>
    <cellStyle name="60% - Accent4" xfId="5332" builtinId="44" hidden="1"/>
    <cellStyle name="60% - Accent4" xfId="5372" builtinId="44" hidden="1"/>
    <cellStyle name="60% - Accent4" xfId="5410" builtinId="44" hidden="1"/>
    <cellStyle name="60% - Accent4" xfId="5430" builtinId="44" hidden="1"/>
    <cellStyle name="60% - Accent4" xfId="5483" builtinId="44" hidden="1"/>
    <cellStyle name="60% - Accent4" xfId="5533" builtinId="44" hidden="1"/>
    <cellStyle name="60% - Accent4" xfId="5577" builtinId="44" hidden="1"/>
    <cellStyle name="60% - Accent4" xfId="5614" builtinId="44" hidden="1"/>
    <cellStyle name="60% - Accent4" xfId="5654" builtinId="44" hidden="1"/>
    <cellStyle name="60% - Accent4" xfId="5692" builtinId="44" hidden="1"/>
    <cellStyle name="60% - Accent4" xfId="5717" builtinId="44" hidden="1"/>
    <cellStyle name="60% - Accent4" xfId="5767" builtinId="44" hidden="1"/>
    <cellStyle name="60% - Accent4" xfId="5816" builtinId="44" hidden="1"/>
    <cellStyle name="60% - Accent4" xfId="5858" builtinId="44" hidden="1"/>
    <cellStyle name="60% - Accent4" xfId="5894" builtinId="44" hidden="1"/>
    <cellStyle name="60% - Accent4" xfId="5934" builtinId="44" hidden="1"/>
    <cellStyle name="60% - Accent4" xfId="5972" builtinId="44" hidden="1"/>
    <cellStyle name="60% - Accent4" xfId="5991" builtinId="44" hidden="1"/>
    <cellStyle name="60% - Accent4" xfId="6031" builtinId="44" hidden="1"/>
    <cellStyle name="60% - Accent4" xfId="6076" builtinId="44" hidden="1"/>
    <cellStyle name="60% - Accent4" xfId="6118" builtinId="44" hidden="1"/>
    <cellStyle name="60% - Accent4" xfId="6153" builtinId="44" hidden="1"/>
    <cellStyle name="60% - Accent4" xfId="6193" builtinId="44" hidden="1"/>
    <cellStyle name="60% - Accent4" xfId="6228" builtinId="44" hidden="1"/>
    <cellStyle name="60% - Accent4" xfId="6268" builtinId="44" hidden="1"/>
    <cellStyle name="60% - Accent4" xfId="6309" builtinId="44" hidden="1"/>
    <cellStyle name="60% - Accent4" xfId="6332" builtinId="44" hidden="1"/>
    <cellStyle name="60% - Accent4" xfId="6378" builtinId="44" hidden="1"/>
    <cellStyle name="60% - Accent4" xfId="6418" builtinId="44" hidden="1"/>
    <cellStyle name="60% - Accent4" xfId="6462" builtinId="44" hidden="1"/>
    <cellStyle name="60% - Accent4" xfId="6512" builtinId="44" hidden="1"/>
    <cellStyle name="60% - Accent4" xfId="6551" builtinId="44" hidden="1"/>
    <cellStyle name="60% - Accent4" xfId="6599" builtinId="44" hidden="1"/>
    <cellStyle name="60% - Accent4" xfId="6634" builtinId="44" hidden="1"/>
    <cellStyle name="60% - Accent4" xfId="6683" builtinId="44" hidden="1"/>
    <cellStyle name="60% - Accent4" xfId="6723" builtinId="44" hidden="1"/>
    <cellStyle name="60% - Accent4" xfId="6759" builtinId="44" hidden="1"/>
    <cellStyle name="60% - Accent4" xfId="6799" builtinId="44" hidden="1"/>
    <cellStyle name="60% - Accent4" xfId="6846" builtinId="44" hidden="1"/>
    <cellStyle name="60% - Accent4" xfId="6894" builtinId="44" hidden="1"/>
    <cellStyle name="60% - Accent4" xfId="6933" builtinId="44" hidden="1"/>
    <cellStyle name="60% - Accent4" xfId="6980" builtinId="44" hidden="1"/>
    <cellStyle name="60% - Accent4" xfId="7016" builtinId="44" hidden="1"/>
    <cellStyle name="60% - Accent4" xfId="7065" builtinId="44" hidden="1"/>
    <cellStyle name="60% - Accent4" xfId="7104" builtinId="44" hidden="1"/>
    <cellStyle name="60% - Accent4" xfId="7139" builtinId="44" hidden="1"/>
    <cellStyle name="60% - Accent4" xfId="7177" builtinId="44" hidden="1"/>
    <cellStyle name="60% - Accent4" xfId="6903" builtinId="44" hidden="1"/>
    <cellStyle name="60% - Accent4" xfId="7230" builtinId="44" hidden="1"/>
    <cellStyle name="60% - Accent4" xfId="7270" builtinId="44" hidden="1"/>
    <cellStyle name="60% - Accent4" xfId="7316" builtinId="44" hidden="1"/>
    <cellStyle name="60% - Accent4" xfId="7352" builtinId="44" hidden="1"/>
    <cellStyle name="60% - Accent4" xfId="7401" builtinId="44" hidden="1"/>
    <cellStyle name="60% - Accent4" xfId="7442" builtinId="44" hidden="1"/>
    <cellStyle name="60% - Accent4" xfId="7478" builtinId="44" hidden="1"/>
    <cellStyle name="60% - Accent4" xfId="7518" builtinId="44" hidden="1"/>
    <cellStyle name="60% - Accent4" xfId="7193" builtinId="44" hidden="1"/>
    <cellStyle name="60% - Accent4" xfId="7559" builtinId="44" hidden="1"/>
    <cellStyle name="60% - Accent4" xfId="7596" builtinId="44" hidden="1"/>
    <cellStyle name="60% - Accent4" xfId="7639" builtinId="44" hidden="1"/>
    <cellStyle name="60% - Accent4" xfId="7671" builtinId="44" hidden="1"/>
    <cellStyle name="60% - Accent4" xfId="7716" builtinId="44" hidden="1"/>
    <cellStyle name="60% - Accent4" xfId="7752" builtinId="44" hidden="1"/>
    <cellStyle name="60% - Accent4" xfId="7785" builtinId="44" hidden="1"/>
    <cellStyle name="60% - Accent4" xfId="7821" builtinId="44" hidden="1"/>
    <cellStyle name="60% - Accent4" xfId="6477" builtinId="44" hidden="1"/>
    <cellStyle name="60% - Accent4" xfId="7859" builtinId="44" hidden="1"/>
    <cellStyle name="60% - Accent4" xfId="7891" builtinId="44" hidden="1"/>
    <cellStyle name="60% - Accent4" xfId="7938" builtinId="44" hidden="1"/>
    <cellStyle name="60% - Accent4" xfId="7987" builtinId="44" hidden="1"/>
    <cellStyle name="60% - Accent4" xfId="8036" builtinId="44" hidden="1"/>
    <cellStyle name="60% - Accent4" xfId="8079" builtinId="44" hidden="1"/>
    <cellStyle name="60% - Accent4" xfId="8116" builtinId="44" hidden="1"/>
    <cellStyle name="60% - Accent4" xfId="8156" builtinId="44" hidden="1"/>
    <cellStyle name="60% - Accent4" xfId="8194" builtinId="44" hidden="1"/>
    <cellStyle name="60% - Accent4" xfId="8229" builtinId="44" hidden="1"/>
    <cellStyle name="60% - Accent4" xfId="8281" builtinId="44" hidden="1"/>
    <cellStyle name="60% - Accent4" xfId="8332" builtinId="44" hidden="1"/>
    <cellStyle name="60% - Accent4" xfId="8376" builtinId="44" hidden="1"/>
    <cellStyle name="60% - Accent4" xfId="8412" builtinId="44" hidden="1"/>
    <cellStyle name="60% - Accent4" xfId="8452" builtinId="44" hidden="1"/>
    <cellStyle name="60% - Accent4" xfId="8490" builtinId="44" hidden="1"/>
    <cellStyle name="60% - Accent4" xfId="8510" builtinId="44" hidden="1"/>
    <cellStyle name="60% - Accent4" xfId="8563" builtinId="44" hidden="1"/>
    <cellStyle name="60% - Accent4" xfId="8613" builtinId="44" hidden="1"/>
    <cellStyle name="60% - Accent4" xfId="8657" builtinId="44" hidden="1"/>
    <cellStyle name="60% - Accent4" xfId="8694" builtinId="44" hidden="1"/>
    <cellStyle name="60% - Accent4" xfId="8734" builtinId="44" hidden="1"/>
    <cellStyle name="60% - Accent4" xfId="8772" builtinId="44" hidden="1"/>
    <cellStyle name="60% - Accent4" xfId="8797" builtinId="44" hidden="1"/>
    <cellStyle name="60% - Accent4" xfId="8847" builtinId="44" hidden="1"/>
    <cellStyle name="60% - Accent4" xfId="8896" builtinId="44" hidden="1"/>
    <cellStyle name="60% - Accent4" xfId="8938" builtinId="44" hidden="1"/>
    <cellStyle name="60% - Accent4" xfId="8974" builtinId="44" hidden="1"/>
    <cellStyle name="60% - Accent4" xfId="9014" builtinId="44" hidden="1"/>
    <cellStyle name="60% - Accent4" xfId="9052" builtinId="44" hidden="1"/>
    <cellStyle name="60% - Accent4" xfId="9070" builtinId="44" hidden="1"/>
    <cellStyle name="60% - Accent4" xfId="9110" builtinId="44" hidden="1"/>
    <cellStyle name="60% - Accent4" xfId="9155" builtinId="44" hidden="1"/>
    <cellStyle name="60% - Accent4" xfId="9196" builtinId="44" hidden="1"/>
    <cellStyle name="60% - Accent4" xfId="9231" builtinId="44" hidden="1"/>
    <cellStyle name="60% - Accent4" xfId="9270" builtinId="44" hidden="1"/>
    <cellStyle name="60% - Accent4" xfId="9305" builtinId="44" hidden="1"/>
    <cellStyle name="60% - Accent4" xfId="9345" builtinId="44" hidden="1"/>
    <cellStyle name="60% - Accent4" xfId="9386" builtinId="44" hidden="1"/>
    <cellStyle name="60% - Accent4" xfId="9405" builtinId="44" hidden="1"/>
    <cellStyle name="60% - Accent4" xfId="9446" builtinId="44" hidden="1"/>
    <cellStyle name="60% - Accent4" xfId="9485" builtinId="44" hidden="1"/>
    <cellStyle name="60% - Accent4" xfId="9529" builtinId="44" hidden="1"/>
    <cellStyle name="60% - Accent4" xfId="9579" builtinId="44" hidden="1"/>
    <cellStyle name="60% - Accent4" xfId="9618" builtinId="44" hidden="1"/>
    <cellStyle name="60% - Accent4" xfId="9666" builtinId="44" hidden="1"/>
    <cellStyle name="60% - Accent4" xfId="9701" builtinId="44" hidden="1"/>
    <cellStyle name="60% - Accent4" xfId="9750" builtinId="44" hidden="1"/>
    <cellStyle name="60% - Accent4" xfId="9790" builtinId="44" hidden="1"/>
    <cellStyle name="60% - Accent4" xfId="9826" builtinId="44" hidden="1"/>
    <cellStyle name="60% - Accent4" xfId="9866" builtinId="44" hidden="1"/>
    <cellStyle name="60% - Accent4" xfId="9913" builtinId="44" hidden="1"/>
    <cellStyle name="60% - Accent4" xfId="9961" builtinId="44" hidden="1"/>
    <cellStyle name="60% - Accent4" xfId="10000" builtinId="44" hidden="1"/>
    <cellStyle name="60% - Accent4" xfId="10047" builtinId="44" hidden="1"/>
    <cellStyle name="60% - Accent4" xfId="10083" builtinId="44" hidden="1"/>
    <cellStyle name="60% - Accent4" xfId="10132" builtinId="44" hidden="1"/>
    <cellStyle name="60% - Accent4" xfId="10171" builtinId="44" hidden="1"/>
    <cellStyle name="60% - Accent4" xfId="10206" builtinId="44" hidden="1"/>
    <cellStyle name="60% - Accent4" xfId="10244" builtinId="44" hidden="1"/>
    <cellStyle name="60% - Accent4" xfId="9970" builtinId="44" hidden="1"/>
    <cellStyle name="60% - Accent4" xfId="10297" builtinId="44" hidden="1"/>
    <cellStyle name="60% - Accent4" xfId="10337" builtinId="44" hidden="1"/>
    <cellStyle name="60% - Accent4" xfId="10383" builtinId="44" hidden="1"/>
    <cellStyle name="60% - Accent4" xfId="10419" builtinId="44" hidden="1"/>
    <cellStyle name="60% - Accent4" xfId="10468" builtinId="44" hidden="1"/>
    <cellStyle name="60% - Accent4" xfId="10509" builtinId="44" hidden="1"/>
    <cellStyle name="60% - Accent4" xfId="10545" builtinId="44" hidden="1"/>
    <cellStyle name="60% - Accent4" xfId="10585" builtinId="44" hidden="1"/>
    <cellStyle name="60% - Accent4" xfId="10260" builtinId="44" hidden="1"/>
    <cellStyle name="60% - Accent4" xfId="10626" builtinId="44" hidden="1"/>
    <cellStyle name="60% - Accent4" xfId="10663" builtinId="44" hidden="1"/>
    <cellStyle name="60% - Accent4" xfId="10706" builtinId="44" hidden="1"/>
    <cellStyle name="60% - Accent4" xfId="10738" builtinId="44" hidden="1"/>
    <cellStyle name="60% - Accent4" xfId="10783" builtinId="44" hidden="1"/>
    <cellStyle name="60% - Accent4" xfId="10819" builtinId="44" hidden="1"/>
    <cellStyle name="60% - Accent4" xfId="10852" builtinId="44" hidden="1"/>
    <cellStyle name="60% - Accent4" xfId="10888" builtinId="44" hidden="1"/>
    <cellStyle name="60% - Accent4" xfId="9544" builtinId="44" hidden="1"/>
    <cellStyle name="60% - Accent4" xfId="10926" builtinId="44" hidden="1"/>
    <cellStyle name="60% - Accent4" xfId="10958" builtinId="44" hidden="1"/>
    <cellStyle name="60% - Accent4" xfId="11005" builtinId="44" hidden="1"/>
    <cellStyle name="60% - Accent4" xfId="11054" builtinId="44" hidden="1"/>
    <cellStyle name="60% - Accent4" xfId="11103" builtinId="44" hidden="1"/>
    <cellStyle name="60% - Accent4" xfId="11146" builtinId="44" hidden="1"/>
    <cellStyle name="60% - Accent4" xfId="11183" builtinId="44" hidden="1"/>
    <cellStyle name="60% - Accent4" xfId="11223" builtinId="44" hidden="1"/>
    <cellStyle name="60% - Accent4" xfId="11261" builtinId="44" hidden="1"/>
    <cellStyle name="60% - Accent4" xfId="11296" builtinId="44" hidden="1"/>
    <cellStyle name="60% - Accent4" xfId="11349" builtinId="44" hidden="1"/>
    <cellStyle name="60% - Accent4" xfId="11400" builtinId="44" hidden="1"/>
    <cellStyle name="60% - Accent4" xfId="11444" builtinId="44" hidden="1"/>
    <cellStyle name="60% - Accent4" xfId="11480" builtinId="44" hidden="1"/>
    <cellStyle name="60% - Accent4" xfId="11520" builtinId="44" hidden="1"/>
    <cellStyle name="60% - Accent4" xfId="11558" builtinId="44" hidden="1"/>
    <cellStyle name="60% - Accent4" xfId="11578" builtinId="44" hidden="1"/>
    <cellStyle name="60% - Accent4" xfId="11631" builtinId="44" hidden="1"/>
    <cellStyle name="60% - Accent4" xfId="11681" builtinId="44" hidden="1"/>
    <cellStyle name="60% - Accent4" xfId="11725" builtinId="44" hidden="1"/>
    <cellStyle name="60% - Accent4" xfId="11762" builtinId="44" hidden="1"/>
    <cellStyle name="60% - Accent4" xfId="11802" builtinId="44" hidden="1"/>
    <cellStyle name="60% - Accent4" xfId="11840" builtinId="44" hidden="1"/>
    <cellStyle name="60% - Accent4" xfId="11865" builtinId="44" hidden="1"/>
    <cellStyle name="60% - Accent4" xfId="11915" builtinId="44" hidden="1"/>
    <cellStyle name="60% - Accent4" xfId="11964" builtinId="44" hidden="1"/>
    <cellStyle name="60% - Accent4" xfId="12006" builtinId="44" hidden="1"/>
    <cellStyle name="60% - Accent4" xfId="12042" builtinId="44" hidden="1"/>
    <cellStyle name="60% - Accent4" xfId="12082" builtinId="44" hidden="1"/>
    <cellStyle name="60% - Accent4" xfId="12120" builtinId="44" hidden="1"/>
    <cellStyle name="60% - Accent4" xfId="12139" builtinId="44" hidden="1"/>
    <cellStyle name="60% - Accent4" xfId="12179" builtinId="44" hidden="1"/>
    <cellStyle name="60% - Accent4" xfId="12224" builtinId="44" hidden="1"/>
    <cellStyle name="60% - Accent4" xfId="12266" builtinId="44" hidden="1"/>
    <cellStyle name="60% - Accent4" xfId="12301" builtinId="44" hidden="1"/>
    <cellStyle name="60% - Accent4" xfId="12341" builtinId="44" hidden="1"/>
    <cellStyle name="60% - Accent4" xfId="12376" builtinId="44" hidden="1"/>
    <cellStyle name="60% - Accent4" xfId="12416" builtinId="44" hidden="1"/>
    <cellStyle name="60% - Accent4" xfId="12457" builtinId="44" hidden="1"/>
    <cellStyle name="60% - Accent4" xfId="12497" builtinId="44" hidden="1"/>
    <cellStyle name="60% - Accent4" xfId="12539" builtinId="44" hidden="1"/>
    <cellStyle name="60% - Accent4" xfId="12578" builtinId="44" hidden="1"/>
    <cellStyle name="60% - Accent4" xfId="12621" builtinId="44" hidden="1"/>
    <cellStyle name="60% - Accent4" xfId="12671" builtinId="44" hidden="1"/>
    <cellStyle name="60% - Accent4" xfId="12710" builtinId="44" hidden="1"/>
    <cellStyle name="60% - Accent4" xfId="12758" builtinId="44" hidden="1"/>
    <cellStyle name="60% - Accent4" xfId="12793" builtinId="44" hidden="1"/>
    <cellStyle name="60% - Accent4" xfId="12842" builtinId="44" hidden="1"/>
    <cellStyle name="60% - Accent4" xfId="12882" builtinId="44" hidden="1"/>
    <cellStyle name="60% - Accent4" xfId="12918" builtinId="44" hidden="1"/>
    <cellStyle name="60% - Accent4" xfId="12958" builtinId="44" hidden="1"/>
    <cellStyle name="60% - Accent4" xfId="13005" builtinId="44" hidden="1"/>
    <cellStyle name="60% - Accent4" xfId="13053" builtinId="44" hidden="1"/>
    <cellStyle name="60% - Accent4" xfId="13092" builtinId="44" hidden="1"/>
    <cellStyle name="60% - Accent4" xfId="13139" builtinId="44" hidden="1"/>
    <cellStyle name="60% - Accent4" xfId="13175" builtinId="44" hidden="1"/>
    <cellStyle name="60% - Accent4" xfId="13224" builtinId="44" hidden="1"/>
    <cellStyle name="60% - Accent4" xfId="13263" builtinId="44" hidden="1"/>
    <cellStyle name="60% - Accent4" xfId="13298" builtinId="44" hidden="1"/>
    <cellStyle name="60% - Accent4" xfId="13336" builtinId="44" hidden="1"/>
    <cellStyle name="60% - Accent4" xfId="13062" builtinId="44" hidden="1"/>
    <cellStyle name="60% - Accent4" xfId="13389" builtinId="44" hidden="1"/>
    <cellStyle name="60% - Accent4" xfId="13429" builtinId="44" hidden="1"/>
    <cellStyle name="60% - Accent4" xfId="13475" builtinId="44" hidden="1"/>
    <cellStyle name="60% - Accent4" xfId="13511" builtinId="44" hidden="1"/>
    <cellStyle name="60% - Accent4" xfId="13560" builtinId="44" hidden="1"/>
    <cellStyle name="60% - Accent4" xfId="13601" builtinId="44" hidden="1"/>
    <cellStyle name="60% - Accent4" xfId="13637" builtinId="44" hidden="1"/>
    <cellStyle name="60% - Accent4" xfId="13677" builtinId="44" hidden="1"/>
    <cellStyle name="60% - Accent4" xfId="13352" builtinId="44" hidden="1"/>
    <cellStyle name="60% - Accent4" xfId="13718" builtinId="44" hidden="1"/>
    <cellStyle name="60% - Accent4" xfId="13755" builtinId="44" hidden="1"/>
    <cellStyle name="60% - Accent4" xfId="13798" builtinId="44" hidden="1"/>
    <cellStyle name="60% - Accent4" xfId="13830" builtinId="44" hidden="1"/>
    <cellStyle name="60% - Accent4" xfId="13875" builtinId="44" hidden="1"/>
    <cellStyle name="60% - Accent4" xfId="13911" builtinId="44" hidden="1"/>
    <cellStyle name="60% - Accent4" xfId="13944" builtinId="44" hidden="1"/>
    <cellStyle name="60% - Accent4" xfId="13980" builtinId="44" hidden="1"/>
    <cellStyle name="60% - Accent4" xfId="12636" builtinId="44" hidden="1"/>
    <cellStyle name="60% - Accent4" xfId="14018" builtinId="44" hidden="1"/>
    <cellStyle name="60% - Accent4" xfId="14050" builtinId="44" hidden="1"/>
    <cellStyle name="60% - Accent4" xfId="14096" builtinId="44" hidden="1"/>
    <cellStyle name="60% - Accent4" xfId="14145" builtinId="44" hidden="1"/>
    <cellStyle name="60% - Accent4" xfId="14194" builtinId="44" hidden="1"/>
    <cellStyle name="60% - Accent4" xfId="14236" builtinId="44" hidden="1"/>
    <cellStyle name="60% - Accent4" xfId="14273" builtinId="44" hidden="1"/>
    <cellStyle name="60% - Accent4" xfId="14312" builtinId="44" hidden="1"/>
    <cellStyle name="60% - Accent4" xfId="14350" builtinId="44" hidden="1"/>
    <cellStyle name="60% - Accent4" xfId="14384" builtinId="44" hidden="1"/>
    <cellStyle name="60% - Accent4" xfId="14436" builtinId="44" hidden="1"/>
    <cellStyle name="60% - Accent4" xfId="14487" builtinId="44" hidden="1"/>
    <cellStyle name="60% - Accent4" xfId="14530" builtinId="44" hidden="1"/>
    <cellStyle name="60% - Accent4" xfId="14566" builtinId="44" hidden="1"/>
    <cellStyle name="60% - Accent4" xfId="14605" builtinId="44" hidden="1"/>
    <cellStyle name="60% - Accent4" xfId="14643" builtinId="44" hidden="1"/>
    <cellStyle name="60% - Accent4" xfId="14662" builtinId="44" hidden="1"/>
    <cellStyle name="60% - Accent4" xfId="14715" builtinId="44" hidden="1"/>
    <cellStyle name="60% - Accent4" xfId="14765" builtinId="44" hidden="1"/>
    <cellStyle name="60% - Accent4" xfId="14808" builtinId="44" hidden="1"/>
    <cellStyle name="60% - Accent4" xfId="14845" builtinId="44" hidden="1"/>
    <cellStyle name="60% - Accent4" xfId="14884" builtinId="44" hidden="1"/>
    <cellStyle name="60% - Accent4" xfId="14922" builtinId="44" hidden="1"/>
    <cellStyle name="60% - Accent4" xfId="14946" builtinId="44" hidden="1"/>
    <cellStyle name="60% - Accent4" xfId="14996" builtinId="44" hidden="1"/>
    <cellStyle name="60% - Accent4" xfId="15045" builtinId="44" hidden="1"/>
    <cellStyle name="60% - Accent4" xfId="15086" builtinId="44" hidden="1"/>
    <cellStyle name="60% - Accent4" xfId="15122" builtinId="44" hidden="1"/>
    <cellStyle name="60% - Accent4" xfId="15161" builtinId="44" hidden="1"/>
    <cellStyle name="60% - Accent4" xfId="15199" builtinId="44" hidden="1"/>
    <cellStyle name="60% - Accent4" xfId="15217" builtinId="44" hidden="1"/>
    <cellStyle name="60% - Accent4" xfId="15257" builtinId="44" hidden="1"/>
    <cellStyle name="60% - Accent4" xfId="15302" builtinId="44" hidden="1"/>
    <cellStyle name="60% - Accent4" xfId="15343" builtinId="44" hidden="1"/>
    <cellStyle name="60% - Accent4" xfId="15378" builtinId="44" hidden="1"/>
    <cellStyle name="60% - Accent4" xfId="15417" builtinId="44" hidden="1"/>
    <cellStyle name="60% - Accent4" xfId="15452" builtinId="44" hidden="1"/>
    <cellStyle name="60% - Accent4" xfId="15492" builtinId="44" hidden="1"/>
    <cellStyle name="60% - Accent4" xfId="15533" builtinId="44" hidden="1"/>
    <cellStyle name="60% - Accent5" xfId="44" builtinId="48" hidden="1"/>
    <cellStyle name="60% - Accent5" xfId="98" builtinId="48" hidden="1"/>
    <cellStyle name="60% - Accent5" xfId="149" builtinId="48" hidden="1"/>
    <cellStyle name="60% - Accent5" xfId="202" builtinId="48" hidden="1"/>
    <cellStyle name="60% - Accent5" xfId="242" builtinId="48" hidden="1"/>
    <cellStyle name="60% - Accent5" xfId="288" builtinId="48" hidden="1"/>
    <cellStyle name="60% - Accent5" xfId="338" builtinId="48" hidden="1"/>
    <cellStyle name="60% - Accent5" xfId="377" builtinId="48" hidden="1"/>
    <cellStyle name="60% - Accent5" xfId="425" builtinId="48" hidden="1"/>
    <cellStyle name="60% - Accent5" xfId="460" builtinId="48" hidden="1"/>
    <cellStyle name="60% - Accent5" xfId="509" builtinId="48" hidden="1"/>
    <cellStyle name="60% - Accent5" xfId="549" builtinId="48" hidden="1"/>
    <cellStyle name="60% - Accent5" xfId="585" builtinId="48" hidden="1"/>
    <cellStyle name="60% - Accent5" xfId="625" builtinId="48" hidden="1"/>
    <cellStyle name="60% - Accent5" xfId="672" builtinId="48" hidden="1"/>
    <cellStyle name="60% - Accent5" xfId="720" builtinId="48" hidden="1"/>
    <cellStyle name="60% - Accent5" xfId="759" builtinId="48" hidden="1"/>
    <cellStyle name="60% - Accent5" xfId="806" builtinId="48" hidden="1"/>
    <cellStyle name="60% - Accent5" xfId="842" builtinId="48" hidden="1"/>
    <cellStyle name="60% - Accent5" xfId="891" builtinId="48" hidden="1"/>
    <cellStyle name="60% - Accent5" xfId="930" builtinId="48" hidden="1"/>
    <cellStyle name="60% - Accent5" xfId="965" builtinId="48" hidden="1"/>
    <cellStyle name="60% - Accent5" xfId="1003" builtinId="48" hidden="1"/>
    <cellStyle name="60% - Accent5" xfId="635" builtinId="48" hidden="1"/>
    <cellStyle name="60% - Accent5" xfId="1056" builtinId="48" hidden="1"/>
    <cellStyle name="60% - Accent5" xfId="1096" builtinId="48" hidden="1"/>
    <cellStyle name="60% - Accent5" xfId="1142" builtinId="48" hidden="1"/>
    <cellStyle name="60% - Accent5" xfId="1178" builtinId="48" hidden="1"/>
    <cellStyle name="60% - Accent5" xfId="1227" builtinId="48" hidden="1"/>
    <cellStyle name="60% - Accent5" xfId="1268" builtinId="48" hidden="1"/>
    <cellStyle name="60% - Accent5" xfId="1304" builtinId="48" hidden="1"/>
    <cellStyle name="60% - Accent5" xfId="1344" builtinId="48" hidden="1"/>
    <cellStyle name="60% - Accent5" xfId="1244" builtinId="48" hidden="1"/>
    <cellStyle name="60% - Accent5" xfId="1385" builtinId="48" hidden="1"/>
    <cellStyle name="60% - Accent5" xfId="1422" builtinId="48" hidden="1"/>
    <cellStyle name="60% - Accent5" xfId="1465" builtinId="48" hidden="1"/>
    <cellStyle name="60% - Accent5" xfId="1497" builtinId="48" hidden="1"/>
    <cellStyle name="60% - Accent5" xfId="1542" builtinId="48" hidden="1"/>
    <cellStyle name="60% - Accent5" xfId="1578" builtinId="48" hidden="1"/>
    <cellStyle name="60% - Accent5" xfId="1611" builtinId="48" hidden="1"/>
    <cellStyle name="60% - Accent5" xfId="1647" builtinId="48" hidden="1"/>
    <cellStyle name="60% - Accent5" xfId="848" builtinId="48" hidden="1"/>
    <cellStyle name="60% - Accent5" xfId="1685" builtinId="48" hidden="1"/>
    <cellStyle name="60% - Accent5" xfId="1717" builtinId="48" hidden="1"/>
    <cellStyle name="60% - Accent5" xfId="1764" builtinId="48" hidden="1"/>
    <cellStyle name="60% - Accent5" xfId="1813" builtinId="48" hidden="1"/>
    <cellStyle name="60% - Accent5" xfId="1862" builtinId="48" hidden="1"/>
    <cellStyle name="60% - Accent5" xfId="1905" builtinId="48" hidden="1"/>
    <cellStyle name="60% - Accent5" xfId="1942" builtinId="48" hidden="1"/>
    <cellStyle name="60% - Accent5" xfId="1982" builtinId="48" hidden="1"/>
    <cellStyle name="60% - Accent5" xfId="2020" builtinId="48" hidden="1"/>
    <cellStyle name="60% - Accent5" xfId="2055" builtinId="48" hidden="1"/>
    <cellStyle name="60% - Accent5" xfId="2108" builtinId="48" hidden="1"/>
    <cellStyle name="60% - Accent5" xfId="2159" builtinId="48" hidden="1"/>
    <cellStyle name="60% - Accent5" xfId="2203" builtinId="48" hidden="1"/>
    <cellStyle name="60% - Accent5" xfId="2239" builtinId="48" hidden="1"/>
    <cellStyle name="60% - Accent5" xfId="2279" builtinId="48" hidden="1"/>
    <cellStyle name="60% - Accent5" xfId="2317" builtinId="48" hidden="1"/>
    <cellStyle name="60% - Accent5" xfId="2337" builtinId="48" hidden="1"/>
    <cellStyle name="60% - Accent5" xfId="2390" builtinId="48" hidden="1"/>
    <cellStyle name="60% - Accent5" xfId="2440" builtinId="48" hidden="1"/>
    <cellStyle name="60% - Accent5" xfId="2484" builtinId="48" hidden="1"/>
    <cellStyle name="60% - Accent5" xfId="2521" builtinId="48" hidden="1"/>
    <cellStyle name="60% - Accent5" xfId="2561" builtinId="48" hidden="1"/>
    <cellStyle name="60% - Accent5" xfId="2599" builtinId="48" hidden="1"/>
    <cellStyle name="60% - Accent5" xfId="2624" builtinId="48" hidden="1"/>
    <cellStyle name="60% - Accent5" xfId="2674" builtinId="48" hidden="1"/>
    <cellStyle name="60% - Accent5" xfId="2723" builtinId="48" hidden="1"/>
    <cellStyle name="60% - Accent5" xfId="2765" builtinId="48" hidden="1"/>
    <cellStyle name="60% - Accent5" xfId="2801" builtinId="48" hidden="1"/>
    <cellStyle name="60% - Accent5" xfId="2841" builtinId="48" hidden="1"/>
    <cellStyle name="60% - Accent5" xfId="2879" builtinId="48" hidden="1"/>
    <cellStyle name="60% - Accent5" xfId="2898" builtinId="48" hidden="1"/>
    <cellStyle name="60% - Accent5" xfId="2938" builtinId="48" hidden="1"/>
    <cellStyle name="60% - Accent5" xfId="2983" builtinId="48" hidden="1"/>
    <cellStyle name="60% - Accent5" xfId="3025" builtinId="48" hidden="1"/>
    <cellStyle name="60% - Accent5" xfId="3060" builtinId="48" hidden="1"/>
    <cellStyle name="60% - Accent5" xfId="3100" builtinId="48" hidden="1"/>
    <cellStyle name="60% - Accent5" xfId="3135" builtinId="48" hidden="1"/>
    <cellStyle name="60% - Accent5" xfId="3175" builtinId="48" hidden="1"/>
    <cellStyle name="60% - Accent5" xfId="3216" builtinId="48" hidden="1"/>
    <cellStyle name="60% - Accent5" xfId="3250" builtinId="48" hidden="1"/>
    <cellStyle name="60% - Accent5" xfId="3299" builtinId="48" hidden="1"/>
    <cellStyle name="60% - Accent5" xfId="3339" builtinId="48" hidden="1"/>
    <cellStyle name="60% - Accent5" xfId="3385" builtinId="48" hidden="1"/>
    <cellStyle name="60% - Accent5" xfId="3435" builtinId="48" hidden="1"/>
    <cellStyle name="60% - Accent5" xfId="3474" builtinId="48" hidden="1"/>
    <cellStyle name="60% - Accent5" xfId="3522" builtinId="48" hidden="1"/>
    <cellStyle name="60% - Accent5" xfId="3557" builtinId="48" hidden="1"/>
    <cellStyle name="60% - Accent5" xfId="3606" builtinId="48" hidden="1"/>
    <cellStyle name="60% - Accent5" xfId="3646" builtinId="48" hidden="1"/>
    <cellStyle name="60% - Accent5" xfId="3682" builtinId="48" hidden="1"/>
    <cellStyle name="60% - Accent5" xfId="3722" builtinId="48" hidden="1"/>
    <cellStyle name="60% - Accent5" xfId="3769" builtinId="48" hidden="1"/>
    <cellStyle name="60% - Accent5" xfId="3817" builtinId="48" hidden="1"/>
    <cellStyle name="60% - Accent5" xfId="3856" builtinId="48" hidden="1"/>
    <cellStyle name="60% - Accent5" xfId="3903" builtinId="48" hidden="1"/>
    <cellStyle name="60% - Accent5" xfId="3939" builtinId="48" hidden="1"/>
    <cellStyle name="60% - Accent5" xfId="3988" builtinId="48" hidden="1"/>
    <cellStyle name="60% - Accent5" xfId="4027" builtinId="48" hidden="1"/>
    <cellStyle name="60% - Accent5" xfId="4062" builtinId="48" hidden="1"/>
    <cellStyle name="60% - Accent5" xfId="4100" builtinId="48" hidden="1"/>
    <cellStyle name="60% - Accent5" xfId="3732" builtinId="48" hidden="1"/>
    <cellStyle name="60% - Accent5" xfId="4153" builtinId="48" hidden="1"/>
    <cellStyle name="60% - Accent5" xfId="4193" builtinId="48" hidden="1"/>
    <cellStyle name="60% - Accent5" xfId="4239" builtinId="48" hidden="1"/>
    <cellStyle name="60% - Accent5" xfId="4275" builtinId="48" hidden="1"/>
    <cellStyle name="60% - Accent5" xfId="4324" builtinId="48" hidden="1"/>
    <cellStyle name="60% - Accent5" xfId="4365" builtinId="48" hidden="1"/>
    <cellStyle name="60% - Accent5" xfId="4401" builtinId="48" hidden="1"/>
    <cellStyle name="60% - Accent5" xfId="4441" builtinId="48" hidden="1"/>
    <cellStyle name="60% - Accent5" xfId="4341" builtinId="48" hidden="1"/>
    <cellStyle name="60% - Accent5" xfId="4482" builtinId="48" hidden="1"/>
    <cellStyle name="60% - Accent5" xfId="4519" builtinId="48" hidden="1"/>
    <cellStyle name="60% - Accent5" xfId="4562" builtinId="48" hidden="1"/>
    <cellStyle name="60% - Accent5" xfId="4594" builtinId="48" hidden="1"/>
    <cellStyle name="60% - Accent5" xfId="4639" builtinId="48" hidden="1"/>
    <cellStyle name="60% - Accent5" xfId="4675" builtinId="48" hidden="1"/>
    <cellStyle name="60% - Accent5" xfId="4708" builtinId="48" hidden="1"/>
    <cellStyle name="60% - Accent5" xfId="4744" builtinId="48" hidden="1"/>
    <cellStyle name="60% - Accent5" xfId="3945" builtinId="48" hidden="1"/>
    <cellStyle name="60% - Accent5" xfId="4782" builtinId="48" hidden="1"/>
    <cellStyle name="60% - Accent5" xfId="4814" builtinId="48" hidden="1"/>
    <cellStyle name="60% - Accent5" xfId="4861" builtinId="48" hidden="1"/>
    <cellStyle name="60% - Accent5" xfId="4910" builtinId="48" hidden="1"/>
    <cellStyle name="60% - Accent5" xfId="4959" builtinId="48" hidden="1"/>
    <cellStyle name="60% - Accent5" xfId="5002" builtinId="48" hidden="1"/>
    <cellStyle name="60% - Accent5" xfId="5039" builtinId="48" hidden="1"/>
    <cellStyle name="60% - Accent5" xfId="5079" builtinId="48" hidden="1"/>
    <cellStyle name="60% - Accent5" xfId="5117" builtinId="48" hidden="1"/>
    <cellStyle name="60% - Accent5" xfId="5152" builtinId="48" hidden="1"/>
    <cellStyle name="60% - Accent5" xfId="5205" builtinId="48" hidden="1"/>
    <cellStyle name="60% - Accent5" xfId="5256" builtinId="48" hidden="1"/>
    <cellStyle name="60% - Accent5" xfId="5300" builtinId="48" hidden="1"/>
    <cellStyle name="60% - Accent5" xfId="5336" builtinId="48" hidden="1"/>
    <cellStyle name="60% - Accent5" xfId="5376" builtinId="48" hidden="1"/>
    <cellStyle name="60% - Accent5" xfId="5414" builtinId="48" hidden="1"/>
    <cellStyle name="60% - Accent5" xfId="5434" builtinId="48" hidden="1"/>
    <cellStyle name="60% - Accent5" xfId="5487" builtinId="48" hidden="1"/>
    <cellStyle name="60% - Accent5" xfId="5537" builtinId="48" hidden="1"/>
    <cellStyle name="60% - Accent5" xfId="5581" builtinId="48" hidden="1"/>
    <cellStyle name="60% - Accent5" xfId="5618" builtinId="48" hidden="1"/>
    <cellStyle name="60% - Accent5" xfId="5658" builtinId="48" hidden="1"/>
    <cellStyle name="60% - Accent5" xfId="5696" builtinId="48" hidden="1"/>
    <cellStyle name="60% - Accent5" xfId="5721" builtinId="48" hidden="1"/>
    <cellStyle name="60% - Accent5" xfId="5771" builtinId="48" hidden="1"/>
    <cellStyle name="60% - Accent5" xfId="5820" builtinId="48" hidden="1"/>
    <cellStyle name="60% - Accent5" xfId="5862" builtinId="48" hidden="1"/>
    <cellStyle name="60% - Accent5" xfId="5898" builtinId="48" hidden="1"/>
    <cellStyle name="60% - Accent5" xfId="5938" builtinId="48" hidden="1"/>
    <cellStyle name="60% - Accent5" xfId="5976" builtinId="48" hidden="1"/>
    <cellStyle name="60% - Accent5" xfId="5995" builtinId="48" hidden="1"/>
    <cellStyle name="60% - Accent5" xfId="6035" builtinId="48" hidden="1"/>
    <cellStyle name="60% - Accent5" xfId="6080" builtinId="48" hidden="1"/>
    <cellStyle name="60% - Accent5" xfId="6122" builtinId="48" hidden="1"/>
    <cellStyle name="60% - Accent5" xfId="6157" builtinId="48" hidden="1"/>
    <cellStyle name="60% - Accent5" xfId="6197" builtinId="48" hidden="1"/>
    <cellStyle name="60% - Accent5" xfId="6232" builtinId="48" hidden="1"/>
    <cellStyle name="60% - Accent5" xfId="6272" builtinId="48" hidden="1"/>
    <cellStyle name="60% - Accent5" xfId="6313" builtinId="48" hidden="1"/>
    <cellStyle name="60% - Accent5" xfId="6336" builtinId="48" hidden="1"/>
    <cellStyle name="60% - Accent5" xfId="6382" builtinId="48" hidden="1"/>
    <cellStyle name="60% - Accent5" xfId="6422" builtinId="48" hidden="1"/>
    <cellStyle name="60% - Accent5" xfId="6466" builtinId="48" hidden="1"/>
    <cellStyle name="60% - Accent5" xfId="6516" builtinId="48" hidden="1"/>
    <cellStyle name="60% - Accent5" xfId="6555" builtinId="48" hidden="1"/>
    <cellStyle name="60% - Accent5" xfId="6603" builtinId="48" hidden="1"/>
    <cellStyle name="60% - Accent5" xfId="6638" builtinId="48" hidden="1"/>
    <cellStyle name="60% - Accent5" xfId="6687" builtinId="48" hidden="1"/>
    <cellStyle name="60% - Accent5" xfId="6727" builtinId="48" hidden="1"/>
    <cellStyle name="60% - Accent5" xfId="6763" builtinId="48" hidden="1"/>
    <cellStyle name="60% - Accent5" xfId="6803" builtinId="48" hidden="1"/>
    <cellStyle name="60% - Accent5" xfId="6850" builtinId="48" hidden="1"/>
    <cellStyle name="60% - Accent5" xfId="6898" builtinId="48" hidden="1"/>
    <cellStyle name="60% - Accent5" xfId="6937" builtinId="48" hidden="1"/>
    <cellStyle name="60% - Accent5" xfId="6984" builtinId="48" hidden="1"/>
    <cellStyle name="60% - Accent5" xfId="7020" builtinId="48" hidden="1"/>
    <cellStyle name="60% - Accent5" xfId="7069" builtinId="48" hidden="1"/>
    <cellStyle name="60% - Accent5" xfId="7108" builtinId="48" hidden="1"/>
    <cellStyle name="60% - Accent5" xfId="7143" builtinId="48" hidden="1"/>
    <cellStyle name="60% - Accent5" xfId="7181" builtinId="48" hidden="1"/>
    <cellStyle name="60% - Accent5" xfId="6813" builtinId="48" hidden="1"/>
    <cellStyle name="60% - Accent5" xfId="7234" builtinId="48" hidden="1"/>
    <cellStyle name="60% - Accent5" xfId="7274" builtinId="48" hidden="1"/>
    <cellStyle name="60% - Accent5" xfId="7320" builtinId="48" hidden="1"/>
    <cellStyle name="60% - Accent5" xfId="7356" builtinId="48" hidden="1"/>
    <cellStyle name="60% - Accent5" xfId="7405" builtinId="48" hidden="1"/>
    <cellStyle name="60% - Accent5" xfId="7446" builtinId="48" hidden="1"/>
    <cellStyle name="60% - Accent5" xfId="7482" builtinId="48" hidden="1"/>
    <cellStyle name="60% - Accent5" xfId="7522" builtinId="48" hidden="1"/>
    <cellStyle name="60% - Accent5" xfId="7422" builtinId="48" hidden="1"/>
    <cellStyle name="60% - Accent5" xfId="7563" builtinId="48" hidden="1"/>
    <cellStyle name="60% - Accent5" xfId="7600" builtinId="48" hidden="1"/>
    <cellStyle name="60% - Accent5" xfId="7643" builtinId="48" hidden="1"/>
    <cellStyle name="60% - Accent5" xfId="7675" builtinId="48" hidden="1"/>
    <cellStyle name="60% - Accent5" xfId="7720" builtinId="48" hidden="1"/>
    <cellStyle name="60% - Accent5" xfId="7756" builtinId="48" hidden="1"/>
    <cellStyle name="60% - Accent5" xfId="7789" builtinId="48" hidden="1"/>
    <cellStyle name="60% - Accent5" xfId="7825" builtinId="48" hidden="1"/>
    <cellStyle name="60% - Accent5" xfId="7026" builtinId="48" hidden="1"/>
    <cellStyle name="60% - Accent5" xfId="7863" builtinId="48" hidden="1"/>
    <cellStyle name="60% - Accent5" xfId="7895" builtinId="48" hidden="1"/>
    <cellStyle name="60% - Accent5" xfId="7942" builtinId="48" hidden="1"/>
    <cellStyle name="60% - Accent5" xfId="7991" builtinId="48" hidden="1"/>
    <cellStyle name="60% - Accent5" xfId="8040" builtinId="48" hidden="1"/>
    <cellStyle name="60% - Accent5" xfId="8083" builtinId="48" hidden="1"/>
    <cellStyle name="60% - Accent5" xfId="8120" builtinId="48" hidden="1"/>
    <cellStyle name="60% - Accent5" xfId="8160" builtinId="48" hidden="1"/>
    <cellStyle name="60% - Accent5" xfId="8198" builtinId="48" hidden="1"/>
    <cellStyle name="60% - Accent5" xfId="8233" builtinId="48" hidden="1"/>
    <cellStyle name="60% - Accent5" xfId="8285" builtinId="48" hidden="1"/>
    <cellStyle name="60% - Accent5" xfId="8336" builtinId="48" hidden="1"/>
    <cellStyle name="60% - Accent5" xfId="8380" builtinId="48" hidden="1"/>
    <cellStyle name="60% - Accent5" xfId="8416" builtinId="48" hidden="1"/>
    <cellStyle name="60% - Accent5" xfId="8456" builtinId="48" hidden="1"/>
    <cellStyle name="60% - Accent5" xfId="8494" builtinId="48" hidden="1"/>
    <cellStyle name="60% - Accent5" xfId="8514" builtinId="48" hidden="1"/>
    <cellStyle name="60% - Accent5" xfId="8567" builtinId="48" hidden="1"/>
    <cellStyle name="60% - Accent5" xfId="8617" builtinId="48" hidden="1"/>
    <cellStyle name="60% - Accent5" xfId="8661" builtinId="48" hidden="1"/>
    <cellStyle name="60% - Accent5" xfId="8698" builtinId="48" hidden="1"/>
    <cellStyle name="60% - Accent5" xfId="8738" builtinId="48" hidden="1"/>
    <cellStyle name="60% - Accent5" xfId="8776" builtinId="48" hidden="1"/>
    <cellStyle name="60% - Accent5" xfId="8801" builtinId="48" hidden="1"/>
    <cellStyle name="60% - Accent5" xfId="8851" builtinId="48" hidden="1"/>
    <cellStyle name="60% - Accent5" xfId="8900" builtinId="48" hidden="1"/>
    <cellStyle name="60% - Accent5" xfId="8942" builtinId="48" hidden="1"/>
    <cellStyle name="60% - Accent5" xfId="8978" builtinId="48" hidden="1"/>
    <cellStyle name="60% - Accent5" xfId="9018" builtinId="48" hidden="1"/>
    <cellStyle name="60% - Accent5" xfId="9056" builtinId="48" hidden="1"/>
    <cellStyle name="60% - Accent5" xfId="9074" builtinId="48" hidden="1"/>
    <cellStyle name="60% - Accent5" xfId="9114" builtinId="48" hidden="1"/>
    <cellStyle name="60% - Accent5" xfId="9159" builtinId="48" hidden="1"/>
    <cellStyle name="60% - Accent5" xfId="9200" builtinId="48" hidden="1"/>
    <cellStyle name="60% - Accent5" xfId="9235" builtinId="48" hidden="1"/>
    <cellStyle name="60% - Accent5" xfId="9274" builtinId="48" hidden="1"/>
    <cellStyle name="60% - Accent5" xfId="9309" builtinId="48" hidden="1"/>
    <cellStyle name="60% - Accent5" xfId="9349" builtinId="48" hidden="1"/>
    <cellStyle name="60% - Accent5" xfId="9390" builtinId="48" hidden="1"/>
    <cellStyle name="60% - Accent5" xfId="9409" builtinId="48" hidden="1"/>
    <cellStyle name="60% - Accent5" xfId="9450" builtinId="48" hidden="1"/>
    <cellStyle name="60% - Accent5" xfId="9489" builtinId="48" hidden="1"/>
    <cellStyle name="60% - Accent5" xfId="9533" builtinId="48" hidden="1"/>
    <cellStyle name="60% - Accent5" xfId="9583" builtinId="48" hidden="1"/>
    <cellStyle name="60% - Accent5" xfId="9622" builtinId="48" hidden="1"/>
    <cellStyle name="60% - Accent5" xfId="9670" builtinId="48" hidden="1"/>
    <cellStyle name="60% - Accent5" xfId="9705" builtinId="48" hidden="1"/>
    <cellStyle name="60% - Accent5" xfId="9754" builtinId="48" hidden="1"/>
    <cellStyle name="60% - Accent5" xfId="9794" builtinId="48" hidden="1"/>
    <cellStyle name="60% - Accent5" xfId="9830" builtinId="48" hidden="1"/>
    <cellStyle name="60% - Accent5" xfId="9870" builtinId="48" hidden="1"/>
    <cellStyle name="60% - Accent5" xfId="9917" builtinId="48" hidden="1"/>
    <cellStyle name="60% - Accent5" xfId="9965" builtinId="48" hidden="1"/>
    <cellStyle name="60% - Accent5" xfId="10004" builtinId="48" hidden="1"/>
    <cellStyle name="60% - Accent5" xfId="10051" builtinId="48" hidden="1"/>
    <cellStyle name="60% - Accent5" xfId="10087" builtinId="48" hidden="1"/>
    <cellStyle name="60% - Accent5" xfId="10136" builtinId="48" hidden="1"/>
    <cellStyle name="60% - Accent5" xfId="10175" builtinId="48" hidden="1"/>
    <cellStyle name="60% - Accent5" xfId="10210" builtinId="48" hidden="1"/>
    <cellStyle name="60% - Accent5" xfId="10248" builtinId="48" hidden="1"/>
    <cellStyle name="60% - Accent5" xfId="9880" builtinId="48" hidden="1"/>
    <cellStyle name="60% - Accent5" xfId="10301" builtinId="48" hidden="1"/>
    <cellStyle name="60% - Accent5" xfId="10341" builtinId="48" hidden="1"/>
    <cellStyle name="60% - Accent5" xfId="10387" builtinId="48" hidden="1"/>
    <cellStyle name="60% - Accent5" xfId="10423" builtinId="48" hidden="1"/>
    <cellStyle name="60% - Accent5" xfId="10472" builtinId="48" hidden="1"/>
    <cellStyle name="60% - Accent5" xfId="10513" builtinId="48" hidden="1"/>
    <cellStyle name="60% - Accent5" xfId="10549" builtinId="48" hidden="1"/>
    <cellStyle name="60% - Accent5" xfId="10589" builtinId="48" hidden="1"/>
    <cellStyle name="60% - Accent5" xfId="10489" builtinId="48" hidden="1"/>
    <cellStyle name="60% - Accent5" xfId="10630" builtinId="48" hidden="1"/>
    <cellStyle name="60% - Accent5" xfId="10667" builtinId="48" hidden="1"/>
    <cellStyle name="60% - Accent5" xfId="10710" builtinId="48" hidden="1"/>
    <cellStyle name="60% - Accent5" xfId="10742" builtinId="48" hidden="1"/>
    <cellStyle name="60% - Accent5" xfId="10787" builtinId="48" hidden="1"/>
    <cellStyle name="60% - Accent5" xfId="10823" builtinId="48" hidden="1"/>
    <cellStyle name="60% - Accent5" xfId="10856" builtinId="48" hidden="1"/>
    <cellStyle name="60% - Accent5" xfId="10892" builtinId="48" hidden="1"/>
    <cellStyle name="60% - Accent5" xfId="10093" builtinId="48" hidden="1"/>
    <cellStyle name="60% - Accent5" xfId="10930" builtinId="48" hidden="1"/>
    <cellStyle name="60% - Accent5" xfId="10962" builtinId="48" hidden="1"/>
    <cellStyle name="60% - Accent5" xfId="11009" builtinId="48" hidden="1"/>
    <cellStyle name="60% - Accent5" xfId="11058" builtinId="48" hidden="1"/>
    <cellStyle name="60% - Accent5" xfId="11107" builtinId="48" hidden="1"/>
    <cellStyle name="60% - Accent5" xfId="11150" builtinId="48" hidden="1"/>
    <cellStyle name="60% - Accent5" xfId="11187" builtinId="48" hidden="1"/>
    <cellStyle name="60% - Accent5" xfId="11227" builtinId="48" hidden="1"/>
    <cellStyle name="60% - Accent5" xfId="11265" builtinId="48" hidden="1"/>
    <cellStyle name="60% - Accent5" xfId="11300" builtinId="48" hidden="1"/>
    <cellStyle name="60% - Accent5" xfId="11353" builtinId="48" hidden="1"/>
    <cellStyle name="60% - Accent5" xfId="11404" builtinId="48" hidden="1"/>
    <cellStyle name="60% - Accent5" xfId="11448" builtinId="48" hidden="1"/>
    <cellStyle name="60% - Accent5" xfId="11484" builtinId="48" hidden="1"/>
    <cellStyle name="60% - Accent5" xfId="11524" builtinId="48" hidden="1"/>
    <cellStyle name="60% - Accent5" xfId="11562" builtinId="48" hidden="1"/>
    <cellStyle name="60% - Accent5" xfId="11582" builtinId="48" hidden="1"/>
    <cellStyle name="60% - Accent5" xfId="11635" builtinId="48" hidden="1"/>
    <cellStyle name="60% - Accent5" xfId="11685" builtinId="48" hidden="1"/>
    <cellStyle name="60% - Accent5" xfId="11729" builtinId="48" hidden="1"/>
    <cellStyle name="60% - Accent5" xfId="11766" builtinId="48" hidden="1"/>
    <cellStyle name="60% - Accent5" xfId="11806" builtinId="48" hidden="1"/>
    <cellStyle name="60% - Accent5" xfId="11844" builtinId="48" hidden="1"/>
    <cellStyle name="60% - Accent5" xfId="11869" builtinId="48" hidden="1"/>
    <cellStyle name="60% - Accent5" xfId="11919" builtinId="48" hidden="1"/>
    <cellStyle name="60% - Accent5" xfId="11968" builtinId="48" hidden="1"/>
    <cellStyle name="60% - Accent5" xfId="12010" builtinId="48" hidden="1"/>
    <cellStyle name="60% - Accent5" xfId="12046" builtinId="48" hidden="1"/>
    <cellStyle name="60% - Accent5" xfId="12086" builtinId="48" hidden="1"/>
    <cellStyle name="60% - Accent5" xfId="12124" builtinId="48" hidden="1"/>
    <cellStyle name="60% - Accent5" xfId="12143" builtinId="48" hidden="1"/>
    <cellStyle name="60% - Accent5" xfId="12183" builtinId="48" hidden="1"/>
    <cellStyle name="60% - Accent5" xfId="12228" builtinId="48" hidden="1"/>
    <cellStyle name="60% - Accent5" xfId="12270" builtinId="48" hidden="1"/>
    <cellStyle name="60% - Accent5" xfId="12305" builtinId="48" hidden="1"/>
    <cellStyle name="60% - Accent5" xfId="12345" builtinId="48" hidden="1"/>
    <cellStyle name="60% - Accent5" xfId="12380" builtinId="48" hidden="1"/>
    <cellStyle name="60% - Accent5" xfId="12420" builtinId="48" hidden="1"/>
    <cellStyle name="60% - Accent5" xfId="12461" builtinId="48" hidden="1"/>
    <cellStyle name="60% - Accent5" xfId="12501" builtinId="48" hidden="1"/>
    <cellStyle name="60% - Accent5" xfId="12543" builtinId="48" hidden="1"/>
    <cellStyle name="60% - Accent5" xfId="12582" builtinId="48" hidden="1"/>
    <cellStyle name="60% - Accent5" xfId="12625" builtinId="48" hidden="1"/>
    <cellStyle name="60% - Accent5" xfId="12675" builtinId="48" hidden="1"/>
    <cellStyle name="60% - Accent5" xfId="12714" builtinId="48" hidden="1"/>
    <cellStyle name="60% - Accent5" xfId="12762" builtinId="48" hidden="1"/>
    <cellStyle name="60% - Accent5" xfId="12797" builtinId="48" hidden="1"/>
    <cellStyle name="60% - Accent5" xfId="12846" builtinId="48" hidden="1"/>
    <cellStyle name="60% - Accent5" xfId="12886" builtinId="48" hidden="1"/>
    <cellStyle name="60% - Accent5" xfId="12922" builtinId="48" hidden="1"/>
    <cellStyle name="60% - Accent5" xfId="12962" builtinId="48" hidden="1"/>
    <cellStyle name="60% - Accent5" xfId="13009" builtinId="48" hidden="1"/>
    <cellStyle name="60% - Accent5" xfId="13057" builtinId="48" hidden="1"/>
    <cellStyle name="60% - Accent5" xfId="13096" builtinId="48" hidden="1"/>
    <cellStyle name="60% - Accent5" xfId="13143" builtinId="48" hidden="1"/>
    <cellStyle name="60% - Accent5" xfId="13179" builtinId="48" hidden="1"/>
    <cellStyle name="60% - Accent5" xfId="13228" builtinId="48" hidden="1"/>
    <cellStyle name="60% - Accent5" xfId="13267" builtinId="48" hidden="1"/>
    <cellStyle name="60% - Accent5" xfId="13302" builtinId="48" hidden="1"/>
    <cellStyle name="60% - Accent5" xfId="13340" builtinId="48" hidden="1"/>
    <cellStyle name="60% - Accent5" xfId="12972" builtinId="48" hidden="1"/>
    <cellStyle name="60% - Accent5" xfId="13393" builtinId="48" hidden="1"/>
    <cellStyle name="60% - Accent5" xfId="13433" builtinId="48" hidden="1"/>
    <cellStyle name="60% - Accent5" xfId="13479" builtinId="48" hidden="1"/>
    <cellStyle name="60% - Accent5" xfId="13515" builtinId="48" hidden="1"/>
    <cellStyle name="60% - Accent5" xfId="13564" builtinId="48" hidden="1"/>
    <cellStyle name="60% - Accent5" xfId="13605" builtinId="48" hidden="1"/>
    <cellStyle name="60% - Accent5" xfId="13641" builtinId="48" hidden="1"/>
    <cellStyle name="60% - Accent5" xfId="13681" builtinId="48" hidden="1"/>
    <cellStyle name="60% - Accent5" xfId="13581" builtinId="48" hidden="1"/>
    <cellStyle name="60% - Accent5" xfId="13722" builtinId="48" hidden="1"/>
    <cellStyle name="60% - Accent5" xfId="13759" builtinId="48" hidden="1"/>
    <cellStyle name="60% - Accent5" xfId="13802" builtinId="48" hidden="1"/>
    <cellStyle name="60% - Accent5" xfId="13834" builtinId="48" hidden="1"/>
    <cellStyle name="60% - Accent5" xfId="13879" builtinId="48" hidden="1"/>
    <cellStyle name="60% - Accent5" xfId="13915" builtinId="48" hidden="1"/>
    <cellStyle name="60% - Accent5" xfId="13948" builtinId="48" hidden="1"/>
    <cellStyle name="60% - Accent5" xfId="13984" builtinId="48" hidden="1"/>
    <cellStyle name="60% - Accent5" xfId="13185" builtinId="48" hidden="1"/>
    <cellStyle name="60% - Accent5" xfId="14022" builtinId="48" hidden="1"/>
    <cellStyle name="60% - Accent5" xfId="14054" builtinId="48" hidden="1"/>
    <cellStyle name="60% - Accent5" xfId="14100" builtinId="48" hidden="1"/>
    <cellStyle name="60% - Accent5" xfId="14149" builtinId="48" hidden="1"/>
    <cellStyle name="60% - Accent5" xfId="14198" builtinId="48" hidden="1"/>
    <cellStyle name="60% - Accent5" xfId="14240" builtinId="48" hidden="1"/>
    <cellStyle name="60% - Accent5" xfId="14277" builtinId="48" hidden="1"/>
    <cellStyle name="60% - Accent5" xfId="14316" builtinId="48" hidden="1"/>
    <cellStyle name="60% - Accent5" xfId="14354" builtinId="48" hidden="1"/>
    <cellStyle name="60% - Accent5" xfId="14388" builtinId="48" hidden="1"/>
    <cellStyle name="60% - Accent5" xfId="14440" builtinId="48" hidden="1"/>
    <cellStyle name="60% - Accent5" xfId="14491" builtinId="48" hidden="1"/>
    <cellStyle name="60% - Accent5" xfId="14534" builtinId="48" hidden="1"/>
    <cellStyle name="60% - Accent5" xfId="14570" builtinId="48" hidden="1"/>
    <cellStyle name="60% - Accent5" xfId="14609" builtinId="48" hidden="1"/>
    <cellStyle name="60% - Accent5" xfId="14647" builtinId="48" hidden="1"/>
    <cellStyle name="60% - Accent5" xfId="14666" builtinId="48" hidden="1"/>
    <cellStyle name="60% - Accent5" xfId="14719" builtinId="48" hidden="1"/>
    <cellStyle name="60% - Accent5" xfId="14769" builtinId="48" hidden="1"/>
    <cellStyle name="60% - Accent5" xfId="14812" builtinId="48" hidden="1"/>
    <cellStyle name="60% - Accent5" xfId="14849" builtinId="48" hidden="1"/>
    <cellStyle name="60% - Accent5" xfId="14888" builtinId="48" hidden="1"/>
    <cellStyle name="60% - Accent5" xfId="14926" builtinId="48" hidden="1"/>
    <cellStyle name="60% - Accent5" xfId="14950" builtinId="48" hidden="1"/>
    <cellStyle name="60% - Accent5" xfId="15000" builtinId="48" hidden="1"/>
    <cellStyle name="60% - Accent5" xfId="15049" builtinId="48" hidden="1"/>
    <cellStyle name="60% - Accent5" xfId="15090" builtinId="48" hidden="1"/>
    <cellStyle name="60% - Accent5" xfId="15126" builtinId="48" hidden="1"/>
    <cellStyle name="60% - Accent5" xfId="15165" builtinId="48" hidden="1"/>
    <cellStyle name="60% - Accent5" xfId="15203" builtinId="48" hidden="1"/>
    <cellStyle name="60% - Accent5" xfId="15221" builtinId="48" hidden="1"/>
    <cellStyle name="60% - Accent5" xfId="15261" builtinId="48" hidden="1"/>
    <cellStyle name="60% - Accent5" xfId="15306" builtinId="48" hidden="1"/>
    <cellStyle name="60% - Accent5" xfId="15347" builtinId="48" hidden="1"/>
    <cellStyle name="60% - Accent5" xfId="15382" builtinId="48" hidden="1"/>
    <cellStyle name="60% - Accent5" xfId="15421" builtinId="48" hidden="1"/>
    <cellStyle name="60% - Accent5" xfId="15456" builtinId="48" hidden="1"/>
    <cellStyle name="60% - Accent5" xfId="15496" builtinId="48" hidden="1"/>
    <cellStyle name="60% - Accent5" xfId="15537" builtinId="48" hidden="1"/>
    <cellStyle name="60% - Accent6" xfId="48" builtinId="52" hidden="1"/>
    <cellStyle name="60% - Accent6" xfId="102" builtinId="52" hidden="1"/>
    <cellStyle name="60% - Accent6" xfId="153" builtinId="52" hidden="1"/>
    <cellStyle name="60% - Accent6" xfId="206" builtinId="52" hidden="1"/>
    <cellStyle name="60% - Accent6" xfId="246" builtinId="52" hidden="1"/>
    <cellStyle name="60% - Accent6" xfId="292" builtinId="52" hidden="1"/>
    <cellStyle name="60% - Accent6" xfId="342" builtinId="52" hidden="1"/>
    <cellStyle name="60% - Accent6" xfId="381" builtinId="52" hidden="1"/>
    <cellStyle name="60% - Accent6" xfId="429" builtinId="52" hidden="1"/>
    <cellStyle name="60% - Accent6" xfId="464" builtinId="52" hidden="1"/>
    <cellStyle name="60% - Accent6" xfId="513" builtinId="52" hidden="1"/>
    <cellStyle name="60% - Accent6" xfId="553" builtinId="52" hidden="1"/>
    <cellStyle name="60% - Accent6" xfId="589" builtinId="52" hidden="1"/>
    <cellStyle name="60% - Accent6" xfId="629" builtinId="52" hidden="1"/>
    <cellStyle name="60% - Accent6" xfId="676" builtinId="52" hidden="1"/>
    <cellStyle name="60% - Accent6" xfId="724" builtinId="52" hidden="1"/>
    <cellStyle name="60% - Accent6" xfId="763" builtinId="52" hidden="1"/>
    <cellStyle name="60% - Accent6" xfId="810" builtinId="52" hidden="1"/>
    <cellStyle name="60% - Accent6" xfId="846" builtinId="52" hidden="1"/>
    <cellStyle name="60% - Accent6" xfId="895" builtinId="52" hidden="1"/>
    <cellStyle name="60% - Accent6" xfId="934" builtinId="52" hidden="1"/>
    <cellStyle name="60% - Accent6" xfId="969" builtinId="52" hidden="1"/>
    <cellStyle name="60% - Accent6" xfId="1007" builtinId="52" hidden="1"/>
    <cellStyle name="60% - Accent6" xfId="1011" builtinId="52" hidden="1"/>
    <cellStyle name="60% - Accent6" xfId="1060" builtinId="52" hidden="1"/>
    <cellStyle name="60% - Accent6" xfId="1100" builtinId="52" hidden="1"/>
    <cellStyle name="60% - Accent6" xfId="1146" builtinId="52" hidden="1"/>
    <cellStyle name="60% - Accent6" xfId="1182" builtinId="52" hidden="1"/>
    <cellStyle name="60% - Accent6" xfId="1231" builtinId="52" hidden="1"/>
    <cellStyle name="60% - Accent6" xfId="1272" builtinId="52" hidden="1"/>
    <cellStyle name="60% - Accent6" xfId="1308" builtinId="52" hidden="1"/>
    <cellStyle name="60% - Accent6" xfId="1348" builtinId="52" hidden="1"/>
    <cellStyle name="60% - Accent6" xfId="1204" builtinId="52" hidden="1"/>
    <cellStyle name="60% - Accent6" xfId="1389" builtinId="52" hidden="1"/>
    <cellStyle name="60% - Accent6" xfId="1426" builtinId="52" hidden="1"/>
    <cellStyle name="60% - Accent6" xfId="1469" builtinId="52" hidden="1"/>
    <cellStyle name="60% - Accent6" xfId="1501" builtinId="52" hidden="1"/>
    <cellStyle name="60% - Accent6" xfId="1546" builtinId="52" hidden="1"/>
    <cellStyle name="60% - Accent6" xfId="1582" builtinId="52" hidden="1"/>
    <cellStyle name="60% - Accent6" xfId="1615" builtinId="52" hidden="1"/>
    <cellStyle name="60% - Accent6" xfId="1651" builtinId="52" hidden="1"/>
    <cellStyle name="60% - Accent6" xfId="317" builtinId="52" hidden="1"/>
    <cellStyle name="60% - Accent6" xfId="1689" builtinId="52" hidden="1"/>
    <cellStyle name="60% - Accent6" xfId="1721" builtinId="52" hidden="1"/>
    <cellStyle name="60% - Accent6" xfId="1768" builtinId="52" hidden="1"/>
    <cellStyle name="60% - Accent6" xfId="1817" builtinId="52" hidden="1"/>
    <cellStyle name="60% - Accent6" xfId="1866" builtinId="52" hidden="1"/>
    <cellStyle name="60% - Accent6" xfId="1909" builtinId="52" hidden="1"/>
    <cellStyle name="60% - Accent6" xfId="1946" builtinId="52" hidden="1"/>
    <cellStyle name="60% - Accent6" xfId="1986" builtinId="52" hidden="1"/>
    <cellStyle name="60% - Accent6" xfId="2024" builtinId="52" hidden="1"/>
    <cellStyle name="60% - Accent6" xfId="2059" builtinId="52" hidden="1"/>
    <cellStyle name="60% - Accent6" xfId="2112" builtinId="52" hidden="1"/>
    <cellStyle name="60% - Accent6" xfId="2163" builtinId="52" hidden="1"/>
    <cellStyle name="60% - Accent6" xfId="2207" builtinId="52" hidden="1"/>
    <cellStyle name="60% - Accent6" xfId="2243" builtinId="52" hidden="1"/>
    <cellStyle name="60% - Accent6" xfId="2283" builtinId="52" hidden="1"/>
    <cellStyle name="60% - Accent6" xfId="2321" builtinId="52" hidden="1"/>
    <cellStyle name="60% - Accent6" xfId="2341" builtinId="52" hidden="1"/>
    <cellStyle name="60% - Accent6" xfId="2394" builtinId="52" hidden="1"/>
    <cellStyle name="60% - Accent6" xfId="2444" builtinId="52" hidden="1"/>
    <cellStyle name="60% - Accent6" xfId="2488" builtinId="52" hidden="1"/>
    <cellStyle name="60% - Accent6" xfId="2525" builtinId="52" hidden="1"/>
    <cellStyle name="60% - Accent6" xfId="2565" builtinId="52" hidden="1"/>
    <cellStyle name="60% - Accent6" xfId="2603" builtinId="52" hidden="1"/>
    <cellStyle name="60% - Accent6" xfId="2628" builtinId="52" hidden="1"/>
    <cellStyle name="60% - Accent6" xfId="2678" builtinId="52" hidden="1"/>
    <cellStyle name="60% - Accent6" xfId="2727" builtinId="52" hidden="1"/>
    <cellStyle name="60% - Accent6" xfId="2769" builtinId="52" hidden="1"/>
    <cellStyle name="60% - Accent6" xfId="2805" builtinId="52" hidden="1"/>
    <cellStyle name="60% - Accent6" xfId="2845" builtinId="52" hidden="1"/>
    <cellStyle name="60% - Accent6" xfId="2883" builtinId="52" hidden="1"/>
    <cellStyle name="60% - Accent6" xfId="2902" builtinId="52" hidden="1"/>
    <cellStyle name="60% - Accent6" xfId="2942" builtinId="52" hidden="1"/>
    <cellStyle name="60% - Accent6" xfId="2987" builtinId="52" hidden="1"/>
    <cellStyle name="60% - Accent6" xfId="3029" builtinId="52" hidden="1"/>
    <cellStyle name="60% - Accent6" xfId="3064" builtinId="52" hidden="1"/>
    <cellStyle name="60% - Accent6" xfId="3104" builtinId="52" hidden="1"/>
    <cellStyle name="60% - Accent6" xfId="3139" builtinId="52" hidden="1"/>
    <cellStyle name="60% - Accent6" xfId="3179" builtinId="52" hidden="1"/>
    <cellStyle name="60% - Accent6" xfId="3220" builtinId="52" hidden="1"/>
    <cellStyle name="60% - Accent6" xfId="3254" builtinId="52" hidden="1"/>
    <cellStyle name="60% - Accent6" xfId="3303" builtinId="52" hidden="1"/>
    <cellStyle name="60% - Accent6" xfId="3343" builtinId="52" hidden="1"/>
    <cellStyle name="60% - Accent6" xfId="3389" builtinId="52" hidden="1"/>
    <cellStyle name="60% - Accent6" xfId="3439" builtinId="52" hidden="1"/>
    <cellStyle name="60% - Accent6" xfId="3478" builtinId="52" hidden="1"/>
    <cellStyle name="60% - Accent6" xfId="3526" builtinId="52" hidden="1"/>
    <cellStyle name="60% - Accent6" xfId="3561" builtinId="52" hidden="1"/>
    <cellStyle name="60% - Accent6" xfId="3610" builtinId="52" hidden="1"/>
    <cellStyle name="60% - Accent6" xfId="3650" builtinId="52" hidden="1"/>
    <cellStyle name="60% - Accent6" xfId="3686" builtinId="52" hidden="1"/>
    <cellStyle name="60% - Accent6" xfId="3726" builtinId="52" hidden="1"/>
    <cellStyle name="60% - Accent6" xfId="3773" builtinId="52" hidden="1"/>
    <cellStyle name="60% - Accent6" xfId="3821" builtinId="52" hidden="1"/>
    <cellStyle name="60% - Accent6" xfId="3860" builtinId="52" hidden="1"/>
    <cellStyle name="60% - Accent6" xfId="3907" builtinId="52" hidden="1"/>
    <cellStyle name="60% - Accent6" xfId="3943" builtinId="52" hidden="1"/>
    <cellStyle name="60% - Accent6" xfId="3992" builtinId="52" hidden="1"/>
    <cellStyle name="60% - Accent6" xfId="4031" builtinId="52" hidden="1"/>
    <cellStyle name="60% - Accent6" xfId="4066" builtinId="52" hidden="1"/>
    <cellStyle name="60% - Accent6" xfId="4104" builtinId="52" hidden="1"/>
    <cellStyle name="60% - Accent6" xfId="4108" builtinId="52" hidden="1"/>
    <cellStyle name="60% - Accent6" xfId="4157" builtinId="52" hidden="1"/>
    <cellStyle name="60% - Accent6" xfId="4197" builtinId="52" hidden="1"/>
    <cellStyle name="60% - Accent6" xfId="4243" builtinId="52" hidden="1"/>
    <cellStyle name="60% - Accent6" xfId="4279" builtinId="52" hidden="1"/>
    <cellStyle name="60% - Accent6" xfId="4328" builtinId="52" hidden="1"/>
    <cellStyle name="60% - Accent6" xfId="4369" builtinId="52" hidden="1"/>
    <cellStyle name="60% - Accent6" xfId="4405" builtinId="52" hidden="1"/>
    <cellStyle name="60% - Accent6" xfId="4445" builtinId="52" hidden="1"/>
    <cellStyle name="60% - Accent6" xfId="4301" builtinId="52" hidden="1"/>
    <cellStyle name="60% - Accent6" xfId="4486" builtinId="52" hidden="1"/>
    <cellStyle name="60% - Accent6" xfId="4523" builtinId="52" hidden="1"/>
    <cellStyle name="60% - Accent6" xfId="4566" builtinId="52" hidden="1"/>
    <cellStyle name="60% - Accent6" xfId="4598" builtinId="52" hidden="1"/>
    <cellStyle name="60% - Accent6" xfId="4643" builtinId="52" hidden="1"/>
    <cellStyle name="60% - Accent6" xfId="4679" builtinId="52" hidden="1"/>
    <cellStyle name="60% - Accent6" xfId="4712" builtinId="52" hidden="1"/>
    <cellStyle name="60% - Accent6" xfId="4748" builtinId="52" hidden="1"/>
    <cellStyle name="60% - Accent6" xfId="3414" builtinId="52" hidden="1"/>
    <cellStyle name="60% - Accent6" xfId="4786" builtinId="52" hidden="1"/>
    <cellStyle name="60% - Accent6" xfId="4818" builtinId="52" hidden="1"/>
    <cellStyle name="60% - Accent6" xfId="4865" builtinId="52" hidden="1"/>
    <cellStyle name="60% - Accent6" xfId="4914" builtinId="52" hidden="1"/>
    <cellStyle name="60% - Accent6" xfId="4963" builtinId="52" hidden="1"/>
    <cellStyle name="60% - Accent6" xfId="5006" builtinId="52" hidden="1"/>
    <cellStyle name="60% - Accent6" xfId="5043" builtinId="52" hidden="1"/>
    <cellStyle name="60% - Accent6" xfId="5083" builtinId="52" hidden="1"/>
    <cellStyle name="60% - Accent6" xfId="5121" builtinId="52" hidden="1"/>
    <cellStyle name="60% - Accent6" xfId="5156" builtinId="52" hidden="1"/>
    <cellStyle name="60% - Accent6" xfId="5209" builtinId="52" hidden="1"/>
    <cellStyle name="60% - Accent6" xfId="5260" builtinId="52" hidden="1"/>
    <cellStyle name="60% - Accent6" xfId="5304" builtinId="52" hidden="1"/>
    <cellStyle name="60% - Accent6" xfId="5340" builtinId="52" hidden="1"/>
    <cellStyle name="60% - Accent6" xfId="5380" builtinId="52" hidden="1"/>
    <cellStyle name="60% - Accent6" xfId="5418" builtinId="52" hidden="1"/>
    <cellStyle name="60% - Accent6" xfId="5438" builtinId="52" hidden="1"/>
    <cellStyle name="60% - Accent6" xfId="5491" builtinId="52" hidden="1"/>
    <cellStyle name="60% - Accent6" xfId="5541" builtinId="52" hidden="1"/>
    <cellStyle name="60% - Accent6" xfId="5585" builtinId="52" hidden="1"/>
    <cellStyle name="60% - Accent6" xfId="5622" builtinId="52" hidden="1"/>
    <cellStyle name="60% - Accent6" xfId="5662" builtinId="52" hidden="1"/>
    <cellStyle name="60% - Accent6" xfId="5700" builtinId="52" hidden="1"/>
    <cellStyle name="60% - Accent6" xfId="5725" builtinId="52" hidden="1"/>
    <cellStyle name="60% - Accent6" xfId="5775" builtinId="52" hidden="1"/>
    <cellStyle name="60% - Accent6" xfId="5824" builtinId="52" hidden="1"/>
    <cellStyle name="60% - Accent6" xfId="5866" builtinId="52" hidden="1"/>
    <cellStyle name="60% - Accent6" xfId="5902" builtinId="52" hidden="1"/>
    <cellStyle name="60% - Accent6" xfId="5942" builtinId="52" hidden="1"/>
    <cellStyle name="60% - Accent6" xfId="5980" builtinId="52" hidden="1"/>
    <cellStyle name="60% - Accent6" xfId="5999" builtinId="52" hidden="1"/>
    <cellStyle name="60% - Accent6" xfId="6039" builtinId="52" hidden="1"/>
    <cellStyle name="60% - Accent6" xfId="6084" builtinId="52" hidden="1"/>
    <cellStyle name="60% - Accent6" xfId="6126" builtinId="52" hidden="1"/>
    <cellStyle name="60% - Accent6" xfId="6161" builtinId="52" hidden="1"/>
    <cellStyle name="60% - Accent6" xfId="6201" builtinId="52" hidden="1"/>
    <cellStyle name="60% - Accent6" xfId="6236" builtinId="52" hidden="1"/>
    <cellStyle name="60% - Accent6" xfId="6276" builtinId="52" hidden="1"/>
    <cellStyle name="60% - Accent6" xfId="6317" builtinId="52" hidden="1"/>
    <cellStyle name="60% - Accent6" xfId="6340" builtinId="52" hidden="1"/>
    <cellStyle name="60% - Accent6" xfId="6386" builtinId="52" hidden="1"/>
    <cellStyle name="60% - Accent6" xfId="6426" builtinId="52" hidden="1"/>
    <cellStyle name="60% - Accent6" xfId="6470" builtinId="52" hidden="1"/>
    <cellStyle name="60% - Accent6" xfId="6520" builtinId="52" hidden="1"/>
    <cellStyle name="60% - Accent6" xfId="6559" builtinId="52" hidden="1"/>
    <cellStyle name="60% - Accent6" xfId="6607" builtinId="52" hidden="1"/>
    <cellStyle name="60% - Accent6" xfId="6642" builtinId="52" hidden="1"/>
    <cellStyle name="60% - Accent6" xfId="6691" builtinId="52" hidden="1"/>
    <cellStyle name="60% - Accent6" xfId="6731" builtinId="52" hidden="1"/>
    <cellStyle name="60% - Accent6" xfId="6767" builtinId="52" hidden="1"/>
    <cellStyle name="60% - Accent6" xfId="6807" builtinId="52" hidden="1"/>
    <cellStyle name="60% - Accent6" xfId="6854" builtinId="52" hidden="1"/>
    <cellStyle name="60% - Accent6" xfId="6902" builtinId="52" hidden="1"/>
    <cellStyle name="60% - Accent6" xfId="6941" builtinId="52" hidden="1"/>
    <cellStyle name="60% - Accent6" xfId="6988" builtinId="52" hidden="1"/>
    <cellStyle name="60% - Accent6" xfId="7024" builtinId="52" hidden="1"/>
    <cellStyle name="60% - Accent6" xfId="7073" builtinId="52" hidden="1"/>
    <cellStyle name="60% - Accent6" xfId="7112" builtinId="52" hidden="1"/>
    <cellStyle name="60% - Accent6" xfId="7147" builtinId="52" hidden="1"/>
    <cellStyle name="60% - Accent6" xfId="7185" builtinId="52" hidden="1"/>
    <cellStyle name="60% - Accent6" xfId="7189" builtinId="52" hidden="1"/>
    <cellStyle name="60% - Accent6" xfId="7238" builtinId="52" hidden="1"/>
    <cellStyle name="60% - Accent6" xfId="7278" builtinId="52" hidden="1"/>
    <cellStyle name="60% - Accent6" xfId="7324" builtinId="52" hidden="1"/>
    <cellStyle name="60% - Accent6" xfId="7360" builtinId="52" hidden="1"/>
    <cellStyle name="60% - Accent6" xfId="7409" builtinId="52" hidden="1"/>
    <cellStyle name="60% - Accent6" xfId="7450" builtinId="52" hidden="1"/>
    <cellStyle name="60% - Accent6" xfId="7486" builtinId="52" hidden="1"/>
    <cellStyle name="60% - Accent6" xfId="7526" builtinId="52" hidden="1"/>
    <cellStyle name="60% - Accent6" xfId="7382" builtinId="52" hidden="1"/>
    <cellStyle name="60% - Accent6" xfId="7567" builtinId="52" hidden="1"/>
    <cellStyle name="60% - Accent6" xfId="7604" builtinId="52" hidden="1"/>
    <cellStyle name="60% - Accent6" xfId="7647" builtinId="52" hidden="1"/>
    <cellStyle name="60% - Accent6" xfId="7679" builtinId="52" hidden="1"/>
    <cellStyle name="60% - Accent6" xfId="7724" builtinId="52" hidden="1"/>
    <cellStyle name="60% - Accent6" xfId="7760" builtinId="52" hidden="1"/>
    <cellStyle name="60% - Accent6" xfId="7793" builtinId="52" hidden="1"/>
    <cellStyle name="60% - Accent6" xfId="7829" builtinId="52" hidden="1"/>
    <cellStyle name="60% - Accent6" xfId="6495" builtinId="52" hidden="1"/>
    <cellStyle name="60% - Accent6" xfId="7867" builtinId="52" hidden="1"/>
    <cellStyle name="60% - Accent6" xfId="7899" builtinId="52" hidden="1"/>
    <cellStyle name="60% - Accent6" xfId="7946" builtinId="52" hidden="1"/>
    <cellStyle name="60% - Accent6" xfId="7995" builtinId="52" hidden="1"/>
    <cellStyle name="60% - Accent6" xfId="8044" builtinId="52" hidden="1"/>
    <cellStyle name="60% - Accent6" xfId="8087" builtinId="52" hidden="1"/>
    <cellStyle name="60% - Accent6" xfId="8124" builtinId="52" hidden="1"/>
    <cellStyle name="60% - Accent6" xfId="8164" builtinId="52" hidden="1"/>
    <cellStyle name="60% - Accent6" xfId="8202" builtinId="52" hidden="1"/>
    <cellStyle name="60% - Accent6" xfId="8237" builtinId="52" hidden="1"/>
    <cellStyle name="60% - Accent6" xfId="8289" builtinId="52" hidden="1"/>
    <cellStyle name="60% - Accent6" xfId="8340" builtinId="52" hidden="1"/>
    <cellStyle name="60% - Accent6" xfId="8384" builtinId="52" hidden="1"/>
    <cellStyle name="60% - Accent6" xfId="8420" builtinId="52" hidden="1"/>
    <cellStyle name="60% - Accent6" xfId="8460" builtinId="52" hidden="1"/>
    <cellStyle name="60% - Accent6" xfId="8498" builtinId="52" hidden="1"/>
    <cellStyle name="60% - Accent6" xfId="8518" builtinId="52" hidden="1"/>
    <cellStyle name="60% - Accent6" xfId="8571" builtinId="52" hidden="1"/>
    <cellStyle name="60% - Accent6" xfId="8621" builtinId="52" hidden="1"/>
    <cellStyle name="60% - Accent6" xfId="8665" builtinId="52" hidden="1"/>
    <cellStyle name="60% - Accent6" xfId="8702" builtinId="52" hidden="1"/>
    <cellStyle name="60% - Accent6" xfId="8742" builtinId="52" hidden="1"/>
    <cellStyle name="60% - Accent6" xfId="8780" builtinId="52" hidden="1"/>
    <cellStyle name="60% - Accent6" xfId="8805" builtinId="52" hidden="1"/>
    <cellStyle name="60% - Accent6" xfId="8855" builtinId="52" hidden="1"/>
    <cellStyle name="60% - Accent6" xfId="8904" builtinId="52" hidden="1"/>
    <cellStyle name="60% - Accent6" xfId="8946" builtinId="52" hidden="1"/>
    <cellStyle name="60% - Accent6" xfId="8982" builtinId="52" hidden="1"/>
    <cellStyle name="60% - Accent6" xfId="9022" builtinId="52" hidden="1"/>
    <cellStyle name="60% - Accent6" xfId="9060" builtinId="52" hidden="1"/>
    <cellStyle name="60% - Accent6" xfId="9078" builtinId="52" hidden="1"/>
    <cellStyle name="60% - Accent6" xfId="9118" builtinId="52" hidden="1"/>
    <cellStyle name="60% - Accent6" xfId="9163" builtinId="52" hidden="1"/>
    <cellStyle name="60% - Accent6" xfId="9204" builtinId="52" hidden="1"/>
    <cellStyle name="60% - Accent6" xfId="9239" builtinId="52" hidden="1"/>
    <cellStyle name="60% - Accent6" xfId="9278" builtinId="52" hidden="1"/>
    <cellStyle name="60% - Accent6" xfId="9313" builtinId="52" hidden="1"/>
    <cellStyle name="60% - Accent6" xfId="9353" builtinId="52" hidden="1"/>
    <cellStyle name="60% - Accent6" xfId="9394" builtinId="52" hidden="1"/>
    <cellStyle name="60% - Accent6" xfId="9413" builtinId="52" hidden="1"/>
    <cellStyle name="60% - Accent6" xfId="9454" builtinId="52" hidden="1"/>
    <cellStyle name="60% - Accent6" xfId="9493" builtinId="52" hidden="1"/>
    <cellStyle name="60% - Accent6" xfId="9537" builtinId="52" hidden="1"/>
    <cellStyle name="60% - Accent6" xfId="9587" builtinId="52" hidden="1"/>
    <cellStyle name="60% - Accent6" xfId="9626" builtinId="52" hidden="1"/>
    <cellStyle name="60% - Accent6" xfId="9674" builtinId="52" hidden="1"/>
    <cellStyle name="60% - Accent6" xfId="9709" builtinId="52" hidden="1"/>
    <cellStyle name="60% - Accent6" xfId="9758" builtinId="52" hidden="1"/>
    <cellStyle name="60% - Accent6" xfId="9798" builtinId="52" hidden="1"/>
    <cellStyle name="60% - Accent6" xfId="9834" builtinId="52" hidden="1"/>
    <cellStyle name="60% - Accent6" xfId="9874" builtinId="52" hidden="1"/>
    <cellStyle name="60% - Accent6" xfId="9921" builtinId="52" hidden="1"/>
    <cellStyle name="60% - Accent6" xfId="9969" builtinId="52" hidden="1"/>
    <cellStyle name="60% - Accent6" xfId="10008" builtinId="52" hidden="1"/>
    <cellStyle name="60% - Accent6" xfId="10055" builtinId="52" hidden="1"/>
    <cellStyle name="60% - Accent6" xfId="10091" builtinId="52" hidden="1"/>
    <cellStyle name="60% - Accent6" xfId="10140" builtinId="52" hidden="1"/>
    <cellStyle name="60% - Accent6" xfId="10179" builtinId="52" hidden="1"/>
    <cellStyle name="60% - Accent6" xfId="10214" builtinId="52" hidden="1"/>
    <cellStyle name="60% - Accent6" xfId="10252" builtinId="52" hidden="1"/>
    <cellStyle name="60% - Accent6" xfId="10256" builtinId="52" hidden="1"/>
    <cellStyle name="60% - Accent6" xfId="10305" builtinId="52" hidden="1"/>
    <cellStyle name="60% - Accent6" xfId="10345" builtinId="52" hidden="1"/>
    <cellStyle name="60% - Accent6" xfId="10391" builtinId="52" hidden="1"/>
    <cellStyle name="60% - Accent6" xfId="10427" builtinId="52" hidden="1"/>
    <cellStyle name="60% - Accent6" xfId="10476" builtinId="52" hidden="1"/>
    <cellStyle name="60% - Accent6" xfId="10517" builtinId="52" hidden="1"/>
    <cellStyle name="60% - Accent6" xfId="10553" builtinId="52" hidden="1"/>
    <cellStyle name="60% - Accent6" xfId="10593" builtinId="52" hidden="1"/>
    <cellStyle name="60% - Accent6" xfId="10449" builtinId="52" hidden="1"/>
    <cellStyle name="60% - Accent6" xfId="10634" builtinId="52" hidden="1"/>
    <cellStyle name="60% - Accent6" xfId="10671" builtinId="52" hidden="1"/>
    <cellStyle name="60% - Accent6" xfId="10714" builtinId="52" hidden="1"/>
    <cellStyle name="60% - Accent6" xfId="10746" builtinId="52" hidden="1"/>
    <cellStyle name="60% - Accent6" xfId="10791" builtinId="52" hidden="1"/>
    <cellStyle name="60% - Accent6" xfId="10827" builtinId="52" hidden="1"/>
    <cellStyle name="60% - Accent6" xfId="10860" builtinId="52" hidden="1"/>
    <cellStyle name="60% - Accent6" xfId="10896" builtinId="52" hidden="1"/>
    <cellStyle name="60% - Accent6" xfId="9562" builtinId="52" hidden="1"/>
    <cellStyle name="60% - Accent6" xfId="10934" builtinId="52" hidden="1"/>
    <cellStyle name="60% - Accent6" xfId="10966" builtinId="52" hidden="1"/>
    <cellStyle name="60% - Accent6" xfId="11013" builtinId="52" hidden="1"/>
    <cellStyle name="60% - Accent6" xfId="11062" builtinId="52" hidden="1"/>
    <cellStyle name="60% - Accent6" xfId="11111" builtinId="52" hidden="1"/>
    <cellStyle name="60% - Accent6" xfId="11154" builtinId="52" hidden="1"/>
    <cellStyle name="60% - Accent6" xfId="11191" builtinId="52" hidden="1"/>
    <cellStyle name="60% - Accent6" xfId="11231" builtinId="52" hidden="1"/>
    <cellStyle name="60% - Accent6" xfId="11269" builtinId="52" hidden="1"/>
    <cellStyle name="60% - Accent6" xfId="11304" builtinId="52" hidden="1"/>
    <cellStyle name="60% - Accent6" xfId="11357" builtinId="52" hidden="1"/>
    <cellStyle name="60% - Accent6" xfId="11408" builtinId="52" hidden="1"/>
    <cellStyle name="60% - Accent6" xfId="11452" builtinId="52" hidden="1"/>
    <cellStyle name="60% - Accent6" xfId="11488" builtinId="52" hidden="1"/>
    <cellStyle name="60% - Accent6" xfId="11528" builtinId="52" hidden="1"/>
    <cellStyle name="60% - Accent6" xfId="11566" builtinId="52" hidden="1"/>
    <cellStyle name="60% - Accent6" xfId="11586" builtinId="52" hidden="1"/>
    <cellStyle name="60% - Accent6" xfId="11639" builtinId="52" hidden="1"/>
    <cellStyle name="60% - Accent6" xfId="11689" builtinId="52" hidden="1"/>
    <cellStyle name="60% - Accent6" xfId="11733" builtinId="52" hidden="1"/>
    <cellStyle name="60% - Accent6" xfId="11770" builtinId="52" hidden="1"/>
    <cellStyle name="60% - Accent6" xfId="11810" builtinId="52" hidden="1"/>
    <cellStyle name="60% - Accent6" xfId="11848" builtinId="52" hidden="1"/>
    <cellStyle name="60% - Accent6" xfId="11873" builtinId="52" hidden="1"/>
    <cellStyle name="60% - Accent6" xfId="11923" builtinId="52" hidden="1"/>
    <cellStyle name="60% - Accent6" xfId="11972" builtinId="52" hidden="1"/>
    <cellStyle name="60% - Accent6" xfId="12014" builtinId="52" hidden="1"/>
    <cellStyle name="60% - Accent6" xfId="12050" builtinId="52" hidden="1"/>
    <cellStyle name="60% - Accent6" xfId="12090" builtinId="52" hidden="1"/>
    <cellStyle name="60% - Accent6" xfId="12128" builtinId="52" hidden="1"/>
    <cellStyle name="60% - Accent6" xfId="12147" builtinId="52" hidden="1"/>
    <cellStyle name="60% - Accent6" xfId="12187" builtinId="52" hidden="1"/>
    <cellStyle name="60% - Accent6" xfId="12232" builtinId="52" hidden="1"/>
    <cellStyle name="60% - Accent6" xfId="12274" builtinId="52" hidden="1"/>
    <cellStyle name="60% - Accent6" xfId="12309" builtinId="52" hidden="1"/>
    <cellStyle name="60% - Accent6" xfId="12349" builtinId="52" hidden="1"/>
    <cellStyle name="60% - Accent6" xfId="12384" builtinId="52" hidden="1"/>
    <cellStyle name="60% - Accent6" xfId="12424" builtinId="52" hidden="1"/>
    <cellStyle name="60% - Accent6" xfId="12465" builtinId="52" hidden="1"/>
    <cellStyle name="60% - Accent6" xfId="12505" builtinId="52" hidden="1"/>
    <cellStyle name="60% - Accent6" xfId="12547" builtinId="52" hidden="1"/>
    <cellStyle name="60% - Accent6" xfId="12586" builtinId="52" hidden="1"/>
    <cellStyle name="60% - Accent6" xfId="12629" builtinId="52" hidden="1"/>
    <cellStyle name="60% - Accent6" xfId="12679" builtinId="52" hidden="1"/>
    <cellStyle name="60% - Accent6" xfId="12718" builtinId="52" hidden="1"/>
    <cellStyle name="60% - Accent6" xfId="12766" builtinId="52" hidden="1"/>
    <cellStyle name="60% - Accent6" xfId="12801" builtinId="52" hidden="1"/>
    <cellStyle name="60% - Accent6" xfId="12850" builtinId="52" hidden="1"/>
    <cellStyle name="60% - Accent6" xfId="12890" builtinId="52" hidden="1"/>
    <cellStyle name="60% - Accent6" xfId="12926" builtinId="52" hidden="1"/>
    <cellStyle name="60% - Accent6" xfId="12966" builtinId="52" hidden="1"/>
    <cellStyle name="60% - Accent6" xfId="13013" builtinId="52" hidden="1"/>
    <cellStyle name="60% - Accent6" xfId="13061" builtinId="52" hidden="1"/>
    <cellStyle name="60% - Accent6" xfId="13100" builtinId="52" hidden="1"/>
    <cellStyle name="60% - Accent6" xfId="13147" builtinId="52" hidden="1"/>
    <cellStyle name="60% - Accent6" xfId="13183" builtinId="52" hidden="1"/>
    <cellStyle name="60% - Accent6" xfId="13232" builtinId="52" hidden="1"/>
    <cellStyle name="60% - Accent6" xfId="13271" builtinId="52" hidden="1"/>
    <cellStyle name="60% - Accent6" xfId="13306" builtinId="52" hidden="1"/>
    <cellStyle name="60% - Accent6" xfId="13344" builtinId="52" hidden="1"/>
    <cellStyle name="60% - Accent6" xfId="13348" builtinId="52" hidden="1"/>
    <cellStyle name="60% - Accent6" xfId="13397" builtinId="52" hidden="1"/>
    <cellStyle name="60% - Accent6" xfId="13437" builtinId="52" hidden="1"/>
    <cellStyle name="60% - Accent6" xfId="13483" builtinId="52" hidden="1"/>
    <cellStyle name="60% - Accent6" xfId="13519" builtinId="52" hidden="1"/>
    <cellStyle name="60% - Accent6" xfId="13568" builtinId="52" hidden="1"/>
    <cellStyle name="60% - Accent6" xfId="13609" builtinId="52" hidden="1"/>
    <cellStyle name="60% - Accent6" xfId="13645" builtinId="52" hidden="1"/>
    <cellStyle name="60% - Accent6" xfId="13685" builtinId="52" hidden="1"/>
    <cellStyle name="60% - Accent6" xfId="13541" builtinId="52" hidden="1"/>
    <cellStyle name="60% - Accent6" xfId="13726" builtinId="52" hidden="1"/>
    <cellStyle name="60% - Accent6" xfId="13763" builtinId="52" hidden="1"/>
    <cellStyle name="60% - Accent6" xfId="13806" builtinId="52" hidden="1"/>
    <cellStyle name="60% - Accent6" xfId="13838" builtinId="52" hidden="1"/>
    <cellStyle name="60% - Accent6" xfId="13883" builtinId="52" hidden="1"/>
    <cellStyle name="60% - Accent6" xfId="13919" builtinId="52" hidden="1"/>
    <cellStyle name="60% - Accent6" xfId="13952" builtinId="52" hidden="1"/>
    <cellStyle name="60% - Accent6" xfId="13988" builtinId="52" hidden="1"/>
    <cellStyle name="60% - Accent6" xfId="12654" builtinId="52" hidden="1"/>
    <cellStyle name="60% - Accent6" xfId="14026" builtinId="52" hidden="1"/>
    <cellStyle name="60% - Accent6" xfId="14058" builtinId="52" hidden="1"/>
    <cellStyle name="60% - Accent6" xfId="14104" builtinId="52" hidden="1"/>
    <cellStyle name="60% - Accent6" xfId="14153" builtinId="52" hidden="1"/>
    <cellStyle name="60% - Accent6" xfId="14202" builtinId="52" hidden="1"/>
    <cellStyle name="60% - Accent6" xfId="14244" builtinId="52" hidden="1"/>
    <cellStyle name="60% - Accent6" xfId="14281" builtinId="52" hidden="1"/>
    <cellStyle name="60% - Accent6" xfId="14320" builtinId="52" hidden="1"/>
    <cellStyle name="60% - Accent6" xfId="14358" builtinId="52" hidden="1"/>
    <cellStyle name="60% - Accent6" xfId="14392" builtinId="52" hidden="1"/>
    <cellStyle name="60% - Accent6" xfId="14444" builtinId="52" hidden="1"/>
    <cellStyle name="60% - Accent6" xfId="14495" builtinId="52" hidden="1"/>
    <cellStyle name="60% - Accent6" xfId="14538" builtinId="52" hidden="1"/>
    <cellStyle name="60% - Accent6" xfId="14574" builtinId="52" hidden="1"/>
    <cellStyle name="60% - Accent6" xfId="14613" builtinId="52" hidden="1"/>
    <cellStyle name="60% - Accent6" xfId="14651" builtinId="52" hidden="1"/>
    <cellStyle name="60% - Accent6" xfId="14670" builtinId="52" hidden="1"/>
    <cellStyle name="60% - Accent6" xfId="14723" builtinId="52" hidden="1"/>
    <cellStyle name="60% - Accent6" xfId="14773" builtinId="52" hidden="1"/>
    <cellStyle name="60% - Accent6" xfId="14816" builtinId="52" hidden="1"/>
    <cellStyle name="60% - Accent6" xfId="14853" builtinId="52" hidden="1"/>
    <cellStyle name="60% - Accent6" xfId="14892" builtinId="52" hidden="1"/>
    <cellStyle name="60% - Accent6" xfId="14930" builtinId="52" hidden="1"/>
    <cellStyle name="60% - Accent6" xfId="14954" builtinId="52" hidden="1"/>
    <cellStyle name="60% - Accent6" xfId="15004" builtinId="52" hidden="1"/>
    <cellStyle name="60% - Accent6" xfId="15053" builtinId="52" hidden="1"/>
    <cellStyle name="60% - Accent6" xfId="15094" builtinId="52" hidden="1"/>
    <cellStyle name="60% - Accent6" xfId="15130" builtinId="52" hidden="1"/>
    <cellStyle name="60% - Accent6" xfId="15169" builtinId="52" hidden="1"/>
    <cellStyle name="60% - Accent6" xfId="15207" builtinId="52" hidden="1"/>
    <cellStyle name="60% - Accent6" xfId="15225" builtinId="52" hidden="1"/>
    <cellStyle name="60% - Accent6" xfId="15265" builtinId="52" hidden="1"/>
    <cellStyle name="60% - Accent6" xfId="15310" builtinId="52" hidden="1"/>
    <cellStyle name="60% - Accent6" xfId="15351" builtinId="52" hidden="1"/>
    <cellStyle name="60% - Accent6" xfId="15386" builtinId="52" hidden="1"/>
    <cellStyle name="60% - Accent6" xfId="15425" builtinId="52" hidden="1"/>
    <cellStyle name="60% - Accent6" xfId="15460" builtinId="52" hidden="1"/>
    <cellStyle name="60% - Accent6" xfId="15500" builtinId="52" hidden="1"/>
    <cellStyle name="60% - Accent6" xfId="15541" builtinId="52" hidden="1"/>
    <cellStyle name="Accent1" xfId="25" builtinId="29" hidden="1"/>
    <cellStyle name="Accent1" xfId="79" builtinId="29" hidden="1"/>
    <cellStyle name="Accent1" xfId="130" builtinId="29" hidden="1"/>
    <cellStyle name="Accent1" xfId="183" builtinId="29" hidden="1"/>
    <cellStyle name="Accent1" xfId="223" builtinId="29" hidden="1"/>
    <cellStyle name="Accent1" xfId="269" builtinId="29" hidden="1"/>
    <cellStyle name="Accent1" xfId="319" builtinId="29" hidden="1"/>
    <cellStyle name="Accent1" xfId="358" builtinId="29" hidden="1"/>
    <cellStyle name="Accent1" xfId="406" builtinId="29" hidden="1"/>
    <cellStyle name="Accent1" xfId="441" builtinId="29" hidden="1"/>
    <cellStyle name="Accent1" xfId="490" builtinId="29" hidden="1"/>
    <cellStyle name="Accent1" xfId="530" builtinId="29" hidden="1"/>
    <cellStyle name="Accent1" xfId="566" builtinId="29" hidden="1"/>
    <cellStyle name="Accent1" xfId="606" builtinId="29" hidden="1"/>
    <cellStyle name="Accent1" xfId="653" builtinId="29" hidden="1"/>
    <cellStyle name="Accent1" xfId="701" builtinId="29" hidden="1"/>
    <cellStyle name="Accent1" xfId="740" builtinId="29" hidden="1"/>
    <cellStyle name="Accent1" xfId="787" builtinId="29" hidden="1"/>
    <cellStyle name="Accent1" xfId="823" builtinId="29" hidden="1"/>
    <cellStyle name="Accent1" xfId="872" builtinId="29" hidden="1"/>
    <cellStyle name="Accent1" xfId="911" builtinId="29" hidden="1"/>
    <cellStyle name="Accent1" xfId="946" builtinId="29" hidden="1"/>
    <cellStyle name="Accent1" xfId="984" builtinId="29" hidden="1"/>
    <cellStyle name="Accent1" xfId="681" builtinId="29" hidden="1"/>
    <cellStyle name="Accent1" xfId="1037" builtinId="29" hidden="1"/>
    <cellStyle name="Accent1" xfId="1077" builtinId="29" hidden="1"/>
    <cellStyle name="Accent1" xfId="1123" builtinId="29" hidden="1"/>
    <cellStyle name="Accent1" xfId="1159" builtinId="29" hidden="1"/>
    <cellStyle name="Accent1" xfId="1208" builtinId="29" hidden="1"/>
    <cellStyle name="Accent1" xfId="1249" builtinId="29" hidden="1"/>
    <cellStyle name="Accent1" xfId="1285" builtinId="29" hidden="1"/>
    <cellStyle name="Accent1" xfId="1325" builtinId="29" hidden="1"/>
    <cellStyle name="Accent1" xfId="1241" builtinId="29" hidden="1"/>
    <cellStyle name="Accent1" xfId="1366" builtinId="29" hidden="1"/>
    <cellStyle name="Accent1" xfId="1403" builtinId="29" hidden="1"/>
    <cellStyle name="Accent1" xfId="1446" builtinId="29" hidden="1"/>
    <cellStyle name="Accent1" xfId="1478" builtinId="29" hidden="1"/>
    <cellStyle name="Accent1" xfId="1523" builtinId="29" hidden="1"/>
    <cellStyle name="Accent1" xfId="1559" builtinId="29" hidden="1"/>
    <cellStyle name="Accent1" xfId="1592" builtinId="29" hidden="1"/>
    <cellStyle name="Accent1" xfId="1628" builtinId="29" hidden="1"/>
    <cellStyle name="Accent1" xfId="402" builtinId="29" hidden="1"/>
    <cellStyle name="Accent1" xfId="1666" builtinId="29" hidden="1"/>
    <cellStyle name="Accent1" xfId="1698" builtinId="29" hidden="1"/>
    <cellStyle name="Accent1" xfId="1745" builtinId="29" hidden="1"/>
    <cellStyle name="Accent1" xfId="1794" builtinId="29" hidden="1"/>
    <cellStyle name="Accent1" xfId="1843" builtinId="29" hidden="1"/>
    <cellStyle name="Accent1" xfId="1886" builtinId="29" hidden="1"/>
    <cellStyle name="Accent1" xfId="1923" builtinId="29" hidden="1"/>
    <cellStyle name="Accent1" xfId="1963" builtinId="29" hidden="1"/>
    <cellStyle name="Accent1" xfId="2001" builtinId="29" hidden="1"/>
    <cellStyle name="Accent1" xfId="2036" builtinId="29" hidden="1"/>
    <cellStyle name="Accent1" xfId="2089" builtinId="29" hidden="1"/>
    <cellStyle name="Accent1" xfId="2140" builtinId="29" hidden="1"/>
    <cellStyle name="Accent1" xfId="2184" builtinId="29" hidden="1"/>
    <cellStyle name="Accent1" xfId="2220" builtinId="29" hidden="1"/>
    <cellStyle name="Accent1" xfId="2260" builtinId="29" hidden="1"/>
    <cellStyle name="Accent1" xfId="2298" builtinId="29" hidden="1"/>
    <cellStyle name="Accent1" xfId="2113" builtinId="29" hidden="1"/>
    <cellStyle name="Accent1" xfId="2371" builtinId="29" hidden="1"/>
    <cellStyle name="Accent1" xfId="2421" builtinId="29" hidden="1"/>
    <cellStyle name="Accent1" xfId="2465" builtinId="29" hidden="1"/>
    <cellStyle name="Accent1" xfId="2502" builtinId="29" hidden="1"/>
    <cellStyle name="Accent1" xfId="2542" builtinId="29" hidden="1"/>
    <cellStyle name="Accent1" xfId="2580" builtinId="29" hidden="1"/>
    <cellStyle name="Accent1" xfId="2179" builtinId="29" hidden="1"/>
    <cellStyle name="Accent1" xfId="2655" builtinId="29" hidden="1"/>
    <cellStyle name="Accent1" xfId="2704" builtinId="29" hidden="1"/>
    <cellStyle name="Accent1" xfId="2746" builtinId="29" hidden="1"/>
    <cellStyle name="Accent1" xfId="2782" builtinId="29" hidden="1"/>
    <cellStyle name="Accent1" xfId="2822" builtinId="29" hidden="1"/>
    <cellStyle name="Accent1" xfId="2860" builtinId="29" hidden="1"/>
    <cellStyle name="Accent1" xfId="2342" builtinId="29" hidden="1"/>
    <cellStyle name="Accent1" xfId="2919" builtinId="29" hidden="1"/>
    <cellStyle name="Accent1" xfId="2964" builtinId="29" hidden="1"/>
    <cellStyle name="Accent1" xfId="3006" builtinId="29" hidden="1"/>
    <cellStyle name="Accent1" xfId="3041" builtinId="29" hidden="1"/>
    <cellStyle name="Accent1" xfId="3081" builtinId="29" hidden="1"/>
    <cellStyle name="Accent1" xfId="3116" builtinId="29" hidden="1"/>
    <cellStyle name="Accent1" xfId="3156" builtinId="29" hidden="1"/>
    <cellStyle name="Accent1" xfId="3197" builtinId="29" hidden="1"/>
    <cellStyle name="Accent1" xfId="3231" builtinId="29" hidden="1"/>
    <cellStyle name="Accent1" xfId="3280" builtinId="29" hidden="1"/>
    <cellStyle name="Accent1" xfId="3320" builtinId="29" hidden="1"/>
    <cellStyle name="Accent1" xfId="3366" builtinId="29" hidden="1"/>
    <cellStyle name="Accent1" xfId="3416" builtinId="29" hidden="1"/>
    <cellStyle name="Accent1" xfId="3455" builtinId="29" hidden="1"/>
    <cellStyle name="Accent1" xfId="3503" builtinId="29" hidden="1"/>
    <cellStyle name="Accent1" xfId="3538" builtinId="29" hidden="1"/>
    <cellStyle name="Accent1" xfId="3587" builtinId="29" hidden="1"/>
    <cellStyle name="Accent1" xfId="3627" builtinId="29" hidden="1"/>
    <cellStyle name="Accent1" xfId="3663" builtinId="29" hidden="1"/>
    <cellStyle name="Accent1" xfId="3703" builtinId="29" hidden="1"/>
    <cellStyle name="Accent1" xfId="3750" builtinId="29" hidden="1"/>
    <cellStyle name="Accent1" xfId="3798" builtinId="29" hidden="1"/>
    <cellStyle name="Accent1" xfId="3837" builtinId="29" hidden="1"/>
    <cellStyle name="Accent1" xfId="3884" builtinId="29" hidden="1"/>
    <cellStyle name="Accent1" xfId="3920" builtinId="29" hidden="1"/>
    <cellStyle name="Accent1" xfId="3969" builtinId="29" hidden="1"/>
    <cellStyle name="Accent1" xfId="4008" builtinId="29" hidden="1"/>
    <cellStyle name="Accent1" xfId="4043" builtinId="29" hidden="1"/>
    <cellStyle name="Accent1" xfId="4081" builtinId="29" hidden="1"/>
    <cellStyle name="Accent1" xfId="3778" builtinId="29" hidden="1"/>
    <cellStyle name="Accent1" xfId="4134" builtinId="29" hidden="1"/>
    <cellStyle name="Accent1" xfId="4174" builtinId="29" hidden="1"/>
    <cellStyle name="Accent1" xfId="4220" builtinId="29" hidden="1"/>
    <cellStyle name="Accent1" xfId="4256" builtinId="29" hidden="1"/>
    <cellStyle name="Accent1" xfId="4305" builtinId="29" hidden="1"/>
    <cellStyle name="Accent1" xfId="4346" builtinId="29" hidden="1"/>
    <cellStyle name="Accent1" xfId="4382" builtinId="29" hidden="1"/>
    <cellStyle name="Accent1" xfId="4422" builtinId="29" hidden="1"/>
    <cellStyle name="Accent1" xfId="4338" builtinId="29" hidden="1"/>
    <cellStyle name="Accent1" xfId="4463" builtinId="29" hidden="1"/>
    <cellStyle name="Accent1" xfId="4500" builtinId="29" hidden="1"/>
    <cellStyle name="Accent1" xfId="4543" builtinId="29" hidden="1"/>
    <cellStyle name="Accent1" xfId="4575" builtinId="29" hidden="1"/>
    <cellStyle name="Accent1" xfId="4620" builtinId="29" hidden="1"/>
    <cellStyle name="Accent1" xfId="4656" builtinId="29" hidden="1"/>
    <cellStyle name="Accent1" xfId="4689" builtinId="29" hidden="1"/>
    <cellStyle name="Accent1" xfId="4725" builtinId="29" hidden="1"/>
    <cellStyle name="Accent1" xfId="3499" builtinId="29" hidden="1"/>
    <cellStyle name="Accent1" xfId="4763" builtinId="29" hidden="1"/>
    <cellStyle name="Accent1" xfId="4795" builtinId="29" hidden="1"/>
    <cellStyle name="Accent1" xfId="4842" builtinId="29" hidden="1"/>
    <cellStyle name="Accent1" xfId="4891" builtinId="29" hidden="1"/>
    <cellStyle name="Accent1" xfId="4940" builtinId="29" hidden="1"/>
    <cellStyle name="Accent1" xfId="4983" builtinId="29" hidden="1"/>
    <cellStyle name="Accent1" xfId="5020" builtinId="29" hidden="1"/>
    <cellStyle name="Accent1" xfId="5060" builtinId="29" hidden="1"/>
    <cellStyle name="Accent1" xfId="5098" builtinId="29" hidden="1"/>
    <cellStyle name="Accent1" xfId="5133" builtinId="29" hidden="1"/>
    <cellStyle name="Accent1" xfId="5186" builtinId="29" hidden="1"/>
    <cellStyle name="Accent1" xfId="5237" builtinId="29" hidden="1"/>
    <cellStyle name="Accent1" xfId="5281" builtinId="29" hidden="1"/>
    <cellStyle name="Accent1" xfId="5317" builtinId="29" hidden="1"/>
    <cellStyle name="Accent1" xfId="5357" builtinId="29" hidden="1"/>
    <cellStyle name="Accent1" xfId="5395" builtinId="29" hidden="1"/>
    <cellStyle name="Accent1" xfId="5210" builtinId="29" hidden="1"/>
    <cellStyle name="Accent1" xfId="5468" builtinId="29" hidden="1"/>
    <cellStyle name="Accent1" xfId="5518" builtinId="29" hidden="1"/>
    <cellStyle name="Accent1" xfId="5562" builtinId="29" hidden="1"/>
    <cellStyle name="Accent1" xfId="5599" builtinId="29" hidden="1"/>
    <cellStyle name="Accent1" xfId="5639" builtinId="29" hidden="1"/>
    <cellStyle name="Accent1" xfId="5677" builtinId="29" hidden="1"/>
    <cellStyle name="Accent1" xfId="5276" builtinId="29" hidden="1"/>
    <cellStyle name="Accent1" xfId="5752" builtinId="29" hidden="1"/>
    <cellStyle name="Accent1" xfId="5801" builtinId="29" hidden="1"/>
    <cellStyle name="Accent1" xfId="5843" builtinId="29" hidden="1"/>
    <cellStyle name="Accent1" xfId="5879" builtinId="29" hidden="1"/>
    <cellStyle name="Accent1" xfId="5919" builtinId="29" hidden="1"/>
    <cellStyle name="Accent1" xfId="5957" builtinId="29" hidden="1"/>
    <cellStyle name="Accent1" xfId="5439" builtinId="29" hidden="1"/>
    <cellStyle name="Accent1" xfId="6016" builtinId="29" hidden="1"/>
    <cellStyle name="Accent1" xfId="6061" builtinId="29" hidden="1"/>
    <cellStyle name="Accent1" xfId="6103" builtinId="29" hidden="1"/>
    <cellStyle name="Accent1" xfId="6138" builtinId="29" hidden="1"/>
    <cellStyle name="Accent1" xfId="6178" builtinId="29" hidden="1"/>
    <cellStyle name="Accent1" xfId="6213" builtinId="29" hidden="1"/>
    <cellStyle name="Accent1" xfId="6253" builtinId="29" hidden="1"/>
    <cellStyle name="Accent1" xfId="6294" builtinId="29" hidden="1"/>
    <cellStyle name="Accent1" xfId="3226" builtinId="29" hidden="1"/>
    <cellStyle name="Accent1" xfId="6363" builtinId="29" hidden="1"/>
    <cellStyle name="Accent1" xfId="6403" builtinId="29" hidden="1"/>
    <cellStyle name="Accent1" xfId="6447" builtinId="29" hidden="1"/>
    <cellStyle name="Accent1" xfId="6497" builtinId="29" hidden="1"/>
    <cellStyle name="Accent1" xfId="6536" builtinId="29" hidden="1"/>
    <cellStyle name="Accent1" xfId="6584" builtinId="29" hidden="1"/>
    <cellStyle name="Accent1" xfId="6619" builtinId="29" hidden="1"/>
    <cellStyle name="Accent1" xfId="6668" builtinId="29" hidden="1"/>
    <cellStyle name="Accent1" xfId="6708" builtinId="29" hidden="1"/>
    <cellStyle name="Accent1" xfId="6744" builtinId="29" hidden="1"/>
    <cellStyle name="Accent1" xfId="6784" builtinId="29" hidden="1"/>
    <cellStyle name="Accent1" xfId="6831" builtinId="29" hidden="1"/>
    <cellStyle name="Accent1" xfId="6879" builtinId="29" hidden="1"/>
    <cellStyle name="Accent1" xfId="6918" builtinId="29" hidden="1"/>
    <cellStyle name="Accent1" xfId="6965" builtinId="29" hidden="1"/>
    <cellStyle name="Accent1" xfId="7001" builtinId="29" hidden="1"/>
    <cellStyle name="Accent1" xfId="7050" builtinId="29" hidden="1"/>
    <cellStyle name="Accent1" xfId="7089" builtinId="29" hidden="1"/>
    <cellStyle name="Accent1" xfId="7124" builtinId="29" hidden="1"/>
    <cellStyle name="Accent1" xfId="7162" builtinId="29" hidden="1"/>
    <cellStyle name="Accent1" xfId="6859" builtinId="29" hidden="1"/>
    <cellStyle name="Accent1" xfId="7215" builtinId="29" hidden="1"/>
    <cellStyle name="Accent1" xfId="7255" builtinId="29" hidden="1"/>
    <cellStyle name="Accent1" xfId="7301" builtinId="29" hidden="1"/>
    <cellStyle name="Accent1" xfId="7337" builtinId="29" hidden="1"/>
    <cellStyle name="Accent1" xfId="7386" builtinId="29" hidden="1"/>
    <cellStyle name="Accent1" xfId="7427" builtinId="29" hidden="1"/>
    <cellStyle name="Accent1" xfId="7463" builtinId="29" hidden="1"/>
    <cellStyle name="Accent1" xfId="7503" builtinId="29" hidden="1"/>
    <cellStyle name="Accent1" xfId="7419" builtinId="29" hidden="1"/>
    <cellStyle name="Accent1" xfId="7544" builtinId="29" hidden="1"/>
    <cellStyle name="Accent1" xfId="7581" builtinId="29" hidden="1"/>
    <cellStyle name="Accent1" xfId="7624" builtinId="29" hidden="1"/>
    <cellStyle name="Accent1" xfId="7656" builtinId="29" hidden="1"/>
    <cellStyle name="Accent1" xfId="7701" builtinId="29" hidden="1"/>
    <cellStyle name="Accent1" xfId="7737" builtinId="29" hidden="1"/>
    <cellStyle name="Accent1" xfId="7770" builtinId="29" hidden="1"/>
    <cellStyle name="Accent1" xfId="7806" builtinId="29" hidden="1"/>
    <cellStyle name="Accent1" xfId="6580" builtinId="29" hidden="1"/>
    <cellStyle name="Accent1" xfId="7844" builtinId="29" hidden="1"/>
    <cellStyle name="Accent1" xfId="7876" builtinId="29" hidden="1"/>
    <cellStyle name="Accent1" xfId="7923" builtinId="29" hidden="1"/>
    <cellStyle name="Accent1" xfId="7972" builtinId="29" hidden="1"/>
    <cellStyle name="Accent1" xfId="8021" builtinId="29" hidden="1"/>
    <cellStyle name="Accent1" xfId="8064" builtinId="29" hidden="1"/>
    <cellStyle name="Accent1" xfId="8101" builtinId="29" hidden="1"/>
    <cellStyle name="Accent1" xfId="8141" builtinId="29" hidden="1"/>
    <cellStyle name="Accent1" xfId="8179" builtinId="29" hidden="1"/>
    <cellStyle name="Accent1" xfId="8214" builtinId="29" hidden="1"/>
    <cellStyle name="Accent1" xfId="8266" builtinId="29" hidden="1"/>
    <cellStyle name="Accent1" xfId="8317" builtinId="29" hidden="1"/>
    <cellStyle name="Accent1" xfId="8361" builtinId="29" hidden="1"/>
    <cellStyle name="Accent1" xfId="8397" builtinId="29" hidden="1"/>
    <cellStyle name="Accent1" xfId="8437" builtinId="29" hidden="1"/>
    <cellStyle name="Accent1" xfId="8475" builtinId="29" hidden="1"/>
    <cellStyle name="Accent1" xfId="8290" builtinId="29" hidden="1"/>
    <cellStyle name="Accent1" xfId="8548" builtinId="29" hidden="1"/>
    <cellStyle name="Accent1" xfId="8598" builtinId="29" hidden="1"/>
    <cellStyle name="Accent1" xfId="8642" builtinId="29" hidden="1"/>
    <cellStyle name="Accent1" xfId="8679" builtinId="29" hidden="1"/>
    <cellStyle name="Accent1" xfId="8719" builtinId="29" hidden="1"/>
    <cellStyle name="Accent1" xfId="8757" builtinId="29" hidden="1"/>
    <cellStyle name="Accent1" xfId="8356" builtinId="29" hidden="1"/>
    <cellStyle name="Accent1" xfId="8832" builtinId="29" hidden="1"/>
    <cellStyle name="Accent1" xfId="8881" builtinId="29" hidden="1"/>
    <cellStyle name="Accent1" xfId="8923" builtinId="29" hidden="1"/>
    <cellStyle name="Accent1" xfId="8959" builtinId="29" hidden="1"/>
    <cellStyle name="Accent1" xfId="8999" builtinId="29" hidden="1"/>
    <cellStyle name="Accent1" xfId="9037" builtinId="29" hidden="1"/>
    <cellStyle name="Accent1" xfId="8519" builtinId="29" hidden="1"/>
    <cellStyle name="Accent1" xfId="9095" builtinId="29" hidden="1"/>
    <cellStyle name="Accent1" xfId="9140" builtinId="29" hidden="1"/>
    <cellStyle name="Accent1" xfId="9181" builtinId="29" hidden="1"/>
    <cellStyle name="Accent1" xfId="9216" builtinId="29" hidden="1"/>
    <cellStyle name="Accent1" xfId="9255" builtinId="29" hidden="1"/>
    <cellStyle name="Accent1" xfId="9290" builtinId="29" hidden="1"/>
    <cellStyle name="Accent1" xfId="9330" builtinId="29" hidden="1"/>
    <cellStyle name="Accent1" xfId="9371" builtinId="29" hidden="1"/>
    <cellStyle name="Accent1" xfId="6341" builtinId="29" hidden="1"/>
    <cellStyle name="Accent1" xfId="9431" builtinId="29" hidden="1"/>
    <cellStyle name="Accent1" xfId="9470" builtinId="29" hidden="1"/>
    <cellStyle name="Accent1" xfId="9514" builtinId="29" hidden="1"/>
    <cellStyle name="Accent1" xfId="9564" builtinId="29" hidden="1"/>
    <cellStyle name="Accent1" xfId="9603" builtinId="29" hidden="1"/>
    <cellStyle name="Accent1" xfId="9651" builtinId="29" hidden="1"/>
    <cellStyle name="Accent1" xfId="9686" builtinId="29" hidden="1"/>
    <cellStyle name="Accent1" xfId="9735" builtinId="29" hidden="1"/>
    <cellStyle name="Accent1" xfId="9775" builtinId="29" hidden="1"/>
    <cellStyle name="Accent1" xfId="9811" builtinId="29" hidden="1"/>
    <cellStyle name="Accent1" xfId="9851" builtinId="29" hidden="1"/>
    <cellStyle name="Accent1" xfId="9898" builtinId="29" hidden="1"/>
    <cellStyle name="Accent1" xfId="9946" builtinId="29" hidden="1"/>
    <cellStyle name="Accent1" xfId="9985" builtinId="29" hidden="1"/>
    <cellStyle name="Accent1" xfId="10032" builtinId="29" hidden="1"/>
    <cellStyle name="Accent1" xfId="10068" builtinId="29" hidden="1"/>
    <cellStyle name="Accent1" xfId="10117" builtinId="29" hidden="1"/>
    <cellStyle name="Accent1" xfId="10156" builtinId="29" hidden="1"/>
    <cellStyle name="Accent1" xfId="10191" builtinId="29" hidden="1"/>
    <cellStyle name="Accent1" xfId="10229" builtinId="29" hidden="1"/>
    <cellStyle name="Accent1" xfId="9926" builtinId="29" hidden="1"/>
    <cellStyle name="Accent1" xfId="10282" builtinId="29" hidden="1"/>
    <cellStyle name="Accent1" xfId="10322" builtinId="29" hidden="1"/>
    <cellStyle name="Accent1" xfId="10368" builtinId="29" hidden="1"/>
    <cellStyle name="Accent1" xfId="10404" builtinId="29" hidden="1"/>
    <cellStyle name="Accent1" xfId="10453" builtinId="29" hidden="1"/>
    <cellStyle name="Accent1" xfId="10494" builtinId="29" hidden="1"/>
    <cellStyle name="Accent1" xfId="10530" builtinId="29" hidden="1"/>
    <cellStyle name="Accent1" xfId="10570" builtinId="29" hidden="1"/>
    <cellStyle name="Accent1" xfId="10486" builtinId="29" hidden="1"/>
    <cellStyle name="Accent1" xfId="10611" builtinId="29" hidden="1"/>
    <cellStyle name="Accent1" xfId="10648" builtinId="29" hidden="1"/>
    <cellStyle name="Accent1" xfId="10691" builtinId="29" hidden="1"/>
    <cellStyle name="Accent1" xfId="10723" builtinId="29" hidden="1"/>
    <cellStyle name="Accent1" xfId="10768" builtinId="29" hidden="1"/>
    <cellStyle name="Accent1" xfId="10804" builtinId="29" hidden="1"/>
    <cellStyle name="Accent1" xfId="10837" builtinId="29" hidden="1"/>
    <cellStyle name="Accent1" xfId="10873" builtinId="29" hidden="1"/>
    <cellStyle name="Accent1" xfId="9647" builtinId="29" hidden="1"/>
    <cellStyle name="Accent1" xfId="10911" builtinId="29" hidden="1"/>
    <cellStyle name="Accent1" xfId="10943" builtinId="29" hidden="1"/>
    <cellStyle name="Accent1" xfId="10990" builtinId="29" hidden="1"/>
    <cellStyle name="Accent1" xfId="11039" builtinId="29" hidden="1"/>
    <cellStyle name="Accent1" xfId="11088" builtinId="29" hidden="1"/>
    <cellStyle name="Accent1" xfId="11131" builtinId="29" hidden="1"/>
    <cellStyle name="Accent1" xfId="11168" builtinId="29" hidden="1"/>
    <cellStyle name="Accent1" xfId="11208" builtinId="29" hidden="1"/>
    <cellStyle name="Accent1" xfId="11246" builtinId="29" hidden="1"/>
    <cellStyle name="Accent1" xfId="11281" builtinId="29" hidden="1"/>
    <cellStyle name="Accent1" xfId="11334" builtinId="29" hidden="1"/>
    <cellStyle name="Accent1" xfId="11385" builtinId="29" hidden="1"/>
    <cellStyle name="Accent1" xfId="11429" builtinId="29" hidden="1"/>
    <cellStyle name="Accent1" xfId="11465" builtinId="29" hidden="1"/>
    <cellStyle name="Accent1" xfId="11505" builtinId="29" hidden="1"/>
    <cellStyle name="Accent1" xfId="11543" builtinId="29" hidden="1"/>
    <cellStyle name="Accent1" xfId="11358" builtinId="29" hidden="1"/>
    <cellStyle name="Accent1" xfId="11616" builtinId="29" hidden="1"/>
    <cellStyle name="Accent1" xfId="11666" builtinId="29" hidden="1"/>
    <cellStyle name="Accent1" xfId="11710" builtinId="29" hidden="1"/>
    <cellStyle name="Accent1" xfId="11747" builtinId="29" hidden="1"/>
    <cellStyle name="Accent1" xfId="11787" builtinId="29" hidden="1"/>
    <cellStyle name="Accent1" xfId="11825" builtinId="29" hidden="1"/>
    <cellStyle name="Accent1" xfId="11424" builtinId="29" hidden="1"/>
    <cellStyle name="Accent1" xfId="11900" builtinId="29" hidden="1"/>
    <cellStyle name="Accent1" xfId="11949" builtinId="29" hidden="1"/>
    <cellStyle name="Accent1" xfId="11991" builtinId="29" hidden="1"/>
    <cellStyle name="Accent1" xfId="12027" builtinId="29" hidden="1"/>
    <cellStyle name="Accent1" xfId="12067" builtinId="29" hidden="1"/>
    <cellStyle name="Accent1" xfId="12105" builtinId="29" hidden="1"/>
    <cellStyle name="Accent1" xfId="11587" builtinId="29" hidden="1"/>
    <cellStyle name="Accent1" xfId="12164" builtinId="29" hidden="1"/>
    <cellStyle name="Accent1" xfId="12209" builtinId="29" hidden="1"/>
    <cellStyle name="Accent1" xfId="12251" builtinId="29" hidden="1"/>
    <cellStyle name="Accent1" xfId="12286" builtinId="29" hidden="1"/>
    <cellStyle name="Accent1" xfId="12326" builtinId="29" hidden="1"/>
    <cellStyle name="Accent1" xfId="12361" builtinId="29" hidden="1"/>
    <cellStyle name="Accent1" xfId="12401" builtinId="29" hidden="1"/>
    <cellStyle name="Accent1" xfId="12442" builtinId="29" hidden="1"/>
    <cellStyle name="Accent1" xfId="12482" builtinId="29" hidden="1"/>
    <cellStyle name="Accent1" xfId="12524" builtinId="29" hidden="1"/>
    <cellStyle name="Accent1" xfId="12563" builtinId="29" hidden="1"/>
    <cellStyle name="Accent1" xfId="12606" builtinId="29" hidden="1"/>
    <cellStyle name="Accent1" xfId="12656" builtinId="29" hidden="1"/>
    <cellStyle name="Accent1" xfId="12695" builtinId="29" hidden="1"/>
    <cellStyle name="Accent1" xfId="12743" builtinId="29" hidden="1"/>
    <cellStyle name="Accent1" xfId="12778" builtinId="29" hidden="1"/>
    <cellStyle name="Accent1" xfId="12827" builtinId="29" hidden="1"/>
    <cellStyle name="Accent1" xfId="12867" builtinId="29" hidden="1"/>
    <cellStyle name="Accent1" xfId="12903" builtinId="29" hidden="1"/>
    <cellStyle name="Accent1" xfId="12943" builtinId="29" hidden="1"/>
    <cellStyle name="Accent1" xfId="12990" builtinId="29" hidden="1"/>
    <cellStyle name="Accent1" xfId="13038" builtinId="29" hidden="1"/>
    <cellStyle name="Accent1" xfId="13077" builtinId="29" hidden="1"/>
    <cellStyle name="Accent1" xfId="13124" builtinId="29" hidden="1"/>
    <cellStyle name="Accent1" xfId="13160" builtinId="29" hidden="1"/>
    <cellStyle name="Accent1" xfId="13209" builtinId="29" hidden="1"/>
    <cellStyle name="Accent1" xfId="13248" builtinId="29" hidden="1"/>
    <cellStyle name="Accent1" xfId="13283" builtinId="29" hidden="1"/>
    <cellStyle name="Accent1" xfId="13321" builtinId="29" hidden="1"/>
    <cellStyle name="Accent1" xfId="13018" builtinId="29" hidden="1"/>
    <cellStyle name="Accent1" xfId="13374" builtinId="29" hidden="1"/>
    <cellStyle name="Accent1" xfId="13414" builtinId="29" hidden="1"/>
    <cellStyle name="Accent1" xfId="13460" builtinId="29" hidden="1"/>
    <cellStyle name="Accent1" xfId="13496" builtinId="29" hidden="1"/>
    <cellStyle name="Accent1" xfId="13545" builtinId="29" hidden="1"/>
    <cellStyle name="Accent1" xfId="13586" builtinId="29" hidden="1"/>
    <cellStyle name="Accent1" xfId="13622" builtinId="29" hidden="1"/>
    <cellStyle name="Accent1" xfId="13662" builtinId="29" hidden="1"/>
    <cellStyle name="Accent1" xfId="13578" builtinId="29" hidden="1"/>
    <cellStyle name="Accent1" xfId="13703" builtinId="29" hidden="1"/>
    <cellStyle name="Accent1" xfId="13740" builtinId="29" hidden="1"/>
    <cellStyle name="Accent1" xfId="13783" builtinId="29" hidden="1"/>
    <cellStyle name="Accent1" xfId="13815" builtinId="29" hidden="1"/>
    <cellStyle name="Accent1" xfId="13860" builtinId="29" hidden="1"/>
    <cellStyle name="Accent1" xfId="13896" builtinId="29" hidden="1"/>
    <cellStyle name="Accent1" xfId="13929" builtinId="29" hidden="1"/>
    <cellStyle name="Accent1" xfId="13965" builtinId="29" hidden="1"/>
    <cellStyle name="Accent1" xfId="12739" builtinId="29" hidden="1"/>
    <cellStyle name="Accent1" xfId="14003" builtinId="29" hidden="1"/>
    <cellStyle name="Accent1" xfId="14035" builtinId="29" hidden="1"/>
    <cellStyle name="Accent1" xfId="14081" builtinId="29" hidden="1"/>
    <cellStyle name="Accent1" xfId="14130" builtinId="29" hidden="1"/>
    <cellStyle name="Accent1" xfId="14179" builtinId="29" hidden="1"/>
    <cellStyle name="Accent1" xfId="14221" builtinId="29" hidden="1"/>
    <cellStyle name="Accent1" xfId="14258" builtinId="29" hidden="1"/>
    <cellStyle name="Accent1" xfId="14297" builtinId="29" hidden="1"/>
    <cellStyle name="Accent1" xfId="14335" builtinId="29" hidden="1"/>
    <cellStyle name="Accent1" xfId="14369" builtinId="29" hidden="1"/>
    <cellStyle name="Accent1" xfId="14421" builtinId="29" hidden="1"/>
    <cellStyle name="Accent1" xfId="14472" builtinId="29" hidden="1"/>
    <cellStyle name="Accent1" xfId="14515" builtinId="29" hidden="1"/>
    <cellStyle name="Accent1" xfId="14551" builtinId="29" hidden="1"/>
    <cellStyle name="Accent1" xfId="14590" builtinId="29" hidden="1"/>
    <cellStyle name="Accent1" xfId="14628" builtinId="29" hidden="1"/>
    <cellStyle name="Accent1" xfId="14445" builtinId="29" hidden="1"/>
    <cellStyle name="Accent1" xfId="14700" builtinId="29" hidden="1"/>
    <cellStyle name="Accent1" xfId="14750" builtinId="29" hidden="1"/>
    <cellStyle name="Accent1" xfId="14793" builtinId="29" hidden="1"/>
    <cellStyle name="Accent1" xfId="14830" builtinId="29" hidden="1"/>
    <cellStyle name="Accent1" xfId="14869" builtinId="29" hidden="1"/>
    <cellStyle name="Accent1" xfId="14907" builtinId="29" hidden="1"/>
    <cellStyle name="Accent1" xfId="14510" builtinId="29" hidden="1"/>
    <cellStyle name="Accent1" xfId="14981" builtinId="29" hidden="1"/>
    <cellStyle name="Accent1" xfId="15030" builtinId="29" hidden="1"/>
    <cellStyle name="Accent1" xfId="15071" builtinId="29" hidden="1"/>
    <cellStyle name="Accent1" xfId="15107" builtinId="29" hidden="1"/>
    <cellStyle name="Accent1" xfId="15146" builtinId="29" hidden="1"/>
    <cellStyle name="Accent1" xfId="15184" builtinId="29" hidden="1"/>
    <cellStyle name="Accent1" xfId="14671" builtinId="29" hidden="1"/>
    <cellStyle name="Accent1" xfId="15242" builtinId="29" hidden="1"/>
    <cellStyle name="Accent1" xfId="15287" builtinId="29" hidden="1"/>
    <cellStyle name="Accent1" xfId="15328" builtinId="29" hidden="1"/>
    <cellStyle name="Accent1" xfId="15363" builtinId="29" hidden="1"/>
    <cellStyle name="Accent1" xfId="15402" builtinId="29" hidden="1"/>
    <cellStyle name="Accent1" xfId="15437" builtinId="29" hidden="1"/>
    <cellStyle name="Accent1" xfId="15477" builtinId="29" hidden="1"/>
    <cellStyle name="Accent1" xfId="15518" builtinId="29" hidden="1"/>
    <cellStyle name="Accent2" xfId="29" builtinId="33" hidden="1"/>
    <cellStyle name="Accent2" xfId="83" builtinId="33" hidden="1"/>
    <cellStyle name="Accent2" xfId="134" builtinId="33" hidden="1"/>
    <cellStyle name="Accent2" xfId="187" builtinId="33" hidden="1"/>
    <cellStyle name="Accent2" xfId="227" builtinId="33" hidden="1"/>
    <cellStyle name="Accent2" xfId="273" builtinId="33" hidden="1"/>
    <cellStyle name="Accent2" xfId="323" builtinId="33" hidden="1"/>
    <cellStyle name="Accent2" xfId="362" builtinId="33" hidden="1"/>
    <cellStyle name="Accent2" xfId="410" builtinId="33" hidden="1"/>
    <cellStyle name="Accent2" xfId="445" builtinId="33" hidden="1"/>
    <cellStyle name="Accent2" xfId="494" builtinId="33" hidden="1"/>
    <cellStyle name="Accent2" xfId="534" builtinId="33" hidden="1"/>
    <cellStyle name="Accent2" xfId="570" builtinId="33" hidden="1"/>
    <cellStyle name="Accent2" xfId="610" builtinId="33" hidden="1"/>
    <cellStyle name="Accent2" xfId="657" builtinId="33" hidden="1"/>
    <cellStyle name="Accent2" xfId="705" builtinId="33" hidden="1"/>
    <cellStyle name="Accent2" xfId="744" builtinId="33" hidden="1"/>
    <cellStyle name="Accent2" xfId="791" builtinId="33" hidden="1"/>
    <cellStyle name="Accent2" xfId="827" builtinId="33" hidden="1"/>
    <cellStyle name="Accent2" xfId="876" builtinId="33" hidden="1"/>
    <cellStyle name="Accent2" xfId="915" builtinId="33" hidden="1"/>
    <cellStyle name="Accent2" xfId="950" builtinId="33" hidden="1"/>
    <cellStyle name="Accent2" xfId="988" builtinId="33" hidden="1"/>
    <cellStyle name="Accent2" xfId="907" builtinId="33" hidden="1"/>
    <cellStyle name="Accent2" xfId="1041" builtinId="33" hidden="1"/>
    <cellStyle name="Accent2" xfId="1081" builtinId="33" hidden="1"/>
    <cellStyle name="Accent2" xfId="1127" builtinId="33" hidden="1"/>
    <cellStyle name="Accent2" xfId="1163" builtinId="33" hidden="1"/>
    <cellStyle name="Accent2" xfId="1212" builtinId="33" hidden="1"/>
    <cellStyle name="Accent2" xfId="1253" builtinId="33" hidden="1"/>
    <cellStyle name="Accent2" xfId="1289" builtinId="33" hidden="1"/>
    <cellStyle name="Accent2" xfId="1329" builtinId="33" hidden="1"/>
    <cellStyle name="Accent2" xfId="1154" builtinId="33" hidden="1"/>
    <cellStyle name="Accent2" xfId="1370" builtinId="33" hidden="1"/>
    <cellStyle name="Accent2" xfId="1407" builtinId="33" hidden="1"/>
    <cellStyle name="Accent2" xfId="1450" builtinId="33" hidden="1"/>
    <cellStyle name="Accent2" xfId="1482" builtinId="33" hidden="1"/>
    <cellStyle name="Accent2" xfId="1527" builtinId="33" hidden="1"/>
    <cellStyle name="Accent2" xfId="1563" builtinId="33" hidden="1"/>
    <cellStyle name="Accent2" xfId="1596" builtinId="33" hidden="1"/>
    <cellStyle name="Accent2" xfId="1632" builtinId="33" hidden="1"/>
    <cellStyle name="Accent2" xfId="298" builtinId="33" hidden="1"/>
    <cellStyle name="Accent2" xfId="1670" builtinId="33" hidden="1"/>
    <cellStyle name="Accent2" xfId="1702" builtinId="33" hidden="1"/>
    <cellStyle name="Accent2" xfId="1749" builtinId="33" hidden="1"/>
    <cellStyle name="Accent2" xfId="1798" builtinId="33" hidden="1"/>
    <cellStyle name="Accent2" xfId="1847" builtinId="33" hidden="1"/>
    <cellStyle name="Accent2" xfId="1890" builtinId="33" hidden="1"/>
    <cellStyle name="Accent2" xfId="1927" builtinId="33" hidden="1"/>
    <cellStyle name="Accent2" xfId="1967" builtinId="33" hidden="1"/>
    <cellStyle name="Accent2" xfId="2005" builtinId="33" hidden="1"/>
    <cellStyle name="Accent2" xfId="2040" builtinId="33" hidden="1"/>
    <cellStyle name="Accent2" xfId="2093" builtinId="33" hidden="1"/>
    <cellStyle name="Accent2" xfId="2144" builtinId="33" hidden="1"/>
    <cellStyle name="Accent2" xfId="2188" builtinId="33" hidden="1"/>
    <cellStyle name="Accent2" xfId="2224" builtinId="33" hidden="1"/>
    <cellStyle name="Accent2" xfId="2264" builtinId="33" hidden="1"/>
    <cellStyle name="Accent2" xfId="2302" builtinId="33" hidden="1"/>
    <cellStyle name="Accent2" xfId="1723" builtinId="33" hidden="1"/>
    <cellStyle name="Accent2" xfId="2375" builtinId="33" hidden="1"/>
    <cellStyle name="Accent2" xfId="2425" builtinId="33" hidden="1"/>
    <cellStyle name="Accent2" xfId="2469" builtinId="33" hidden="1"/>
    <cellStyle name="Accent2" xfId="2506" builtinId="33" hidden="1"/>
    <cellStyle name="Accent2" xfId="2546" builtinId="33" hidden="1"/>
    <cellStyle name="Accent2" xfId="2584" builtinId="33" hidden="1"/>
    <cellStyle name="Accent2" xfId="2609" builtinId="33" hidden="1"/>
    <cellStyle name="Accent2" xfId="2659" builtinId="33" hidden="1"/>
    <cellStyle name="Accent2" xfId="2708" builtinId="33" hidden="1"/>
    <cellStyle name="Accent2" xfId="2750" builtinId="33" hidden="1"/>
    <cellStyle name="Accent2" xfId="2786" builtinId="33" hidden="1"/>
    <cellStyle name="Accent2" xfId="2826" builtinId="33" hidden="1"/>
    <cellStyle name="Accent2" xfId="2864" builtinId="33" hidden="1"/>
    <cellStyle name="Accent2" xfId="2631" builtinId="33" hidden="1"/>
    <cellStyle name="Accent2" xfId="2923" builtinId="33" hidden="1"/>
    <cellStyle name="Accent2" xfId="2968" builtinId="33" hidden="1"/>
    <cellStyle name="Accent2" xfId="3010" builtinId="33" hidden="1"/>
    <cellStyle name="Accent2" xfId="3045" builtinId="33" hidden="1"/>
    <cellStyle name="Accent2" xfId="3085" builtinId="33" hidden="1"/>
    <cellStyle name="Accent2" xfId="3120" builtinId="33" hidden="1"/>
    <cellStyle name="Accent2" xfId="3160" builtinId="33" hidden="1"/>
    <cellStyle name="Accent2" xfId="3201" builtinId="33" hidden="1"/>
    <cellStyle name="Accent2" xfId="3235" builtinId="33" hidden="1"/>
    <cellStyle name="Accent2" xfId="3284" builtinId="33" hidden="1"/>
    <cellStyle name="Accent2" xfId="3324" builtinId="33" hidden="1"/>
    <cellStyle name="Accent2" xfId="3370" builtinId="33" hidden="1"/>
    <cellStyle name="Accent2" xfId="3420" builtinId="33" hidden="1"/>
    <cellStyle name="Accent2" xfId="3459" builtinId="33" hidden="1"/>
    <cellStyle name="Accent2" xfId="3507" builtinId="33" hidden="1"/>
    <cellStyle name="Accent2" xfId="3542" builtinId="33" hidden="1"/>
    <cellStyle name="Accent2" xfId="3591" builtinId="33" hidden="1"/>
    <cellStyle name="Accent2" xfId="3631" builtinId="33" hidden="1"/>
    <cellStyle name="Accent2" xfId="3667" builtinId="33" hidden="1"/>
    <cellStyle name="Accent2" xfId="3707" builtinId="33" hidden="1"/>
    <cellStyle name="Accent2" xfId="3754" builtinId="33" hidden="1"/>
    <cellStyle name="Accent2" xfId="3802" builtinId="33" hidden="1"/>
    <cellStyle name="Accent2" xfId="3841" builtinId="33" hidden="1"/>
    <cellStyle name="Accent2" xfId="3888" builtinId="33" hidden="1"/>
    <cellStyle name="Accent2" xfId="3924" builtinId="33" hidden="1"/>
    <cellStyle name="Accent2" xfId="3973" builtinId="33" hidden="1"/>
    <cellStyle name="Accent2" xfId="4012" builtinId="33" hidden="1"/>
    <cellStyle name="Accent2" xfId="4047" builtinId="33" hidden="1"/>
    <cellStyle name="Accent2" xfId="4085" builtinId="33" hidden="1"/>
    <cellStyle name="Accent2" xfId="4004" builtinId="33" hidden="1"/>
    <cellStyle name="Accent2" xfId="4138" builtinId="33" hidden="1"/>
    <cellStyle name="Accent2" xfId="4178" builtinId="33" hidden="1"/>
    <cellStyle name="Accent2" xfId="4224" builtinId="33" hidden="1"/>
    <cellStyle name="Accent2" xfId="4260" builtinId="33" hidden="1"/>
    <cellStyle name="Accent2" xfId="4309" builtinId="33" hidden="1"/>
    <cellStyle name="Accent2" xfId="4350" builtinId="33" hidden="1"/>
    <cellStyle name="Accent2" xfId="4386" builtinId="33" hidden="1"/>
    <cellStyle name="Accent2" xfId="4426" builtinId="33" hidden="1"/>
    <cellStyle name="Accent2" xfId="4251" builtinId="33" hidden="1"/>
    <cellStyle name="Accent2" xfId="4467" builtinId="33" hidden="1"/>
    <cellStyle name="Accent2" xfId="4504" builtinId="33" hidden="1"/>
    <cellStyle name="Accent2" xfId="4547" builtinId="33" hidden="1"/>
    <cellStyle name="Accent2" xfId="4579" builtinId="33" hidden="1"/>
    <cellStyle name="Accent2" xfId="4624" builtinId="33" hidden="1"/>
    <cellStyle name="Accent2" xfId="4660" builtinId="33" hidden="1"/>
    <cellStyle name="Accent2" xfId="4693" builtinId="33" hidden="1"/>
    <cellStyle name="Accent2" xfId="4729" builtinId="33" hidden="1"/>
    <cellStyle name="Accent2" xfId="3395" builtinId="33" hidden="1"/>
    <cellStyle name="Accent2" xfId="4767" builtinId="33" hidden="1"/>
    <cellStyle name="Accent2" xfId="4799" builtinId="33" hidden="1"/>
    <cellStyle name="Accent2" xfId="4846" builtinId="33" hidden="1"/>
    <cellStyle name="Accent2" xfId="4895" builtinId="33" hidden="1"/>
    <cellStyle name="Accent2" xfId="4944" builtinId="33" hidden="1"/>
    <cellStyle name="Accent2" xfId="4987" builtinId="33" hidden="1"/>
    <cellStyle name="Accent2" xfId="5024" builtinId="33" hidden="1"/>
    <cellStyle name="Accent2" xfId="5064" builtinId="33" hidden="1"/>
    <cellStyle name="Accent2" xfId="5102" builtinId="33" hidden="1"/>
    <cellStyle name="Accent2" xfId="5137" builtinId="33" hidden="1"/>
    <cellStyle name="Accent2" xfId="5190" builtinId="33" hidden="1"/>
    <cellStyle name="Accent2" xfId="5241" builtinId="33" hidden="1"/>
    <cellStyle name="Accent2" xfId="5285" builtinId="33" hidden="1"/>
    <cellStyle name="Accent2" xfId="5321" builtinId="33" hidden="1"/>
    <cellStyle name="Accent2" xfId="5361" builtinId="33" hidden="1"/>
    <cellStyle name="Accent2" xfId="5399" builtinId="33" hidden="1"/>
    <cellStyle name="Accent2" xfId="4820" builtinId="33" hidden="1"/>
    <cellStyle name="Accent2" xfId="5472" builtinId="33" hidden="1"/>
    <cellStyle name="Accent2" xfId="5522" builtinId="33" hidden="1"/>
    <cellStyle name="Accent2" xfId="5566" builtinId="33" hidden="1"/>
    <cellStyle name="Accent2" xfId="5603" builtinId="33" hidden="1"/>
    <cellStyle name="Accent2" xfId="5643" builtinId="33" hidden="1"/>
    <cellStyle name="Accent2" xfId="5681" builtinId="33" hidden="1"/>
    <cellStyle name="Accent2" xfId="5706" builtinId="33" hidden="1"/>
    <cellStyle name="Accent2" xfId="5756" builtinId="33" hidden="1"/>
    <cellStyle name="Accent2" xfId="5805" builtinId="33" hidden="1"/>
    <cellStyle name="Accent2" xfId="5847" builtinId="33" hidden="1"/>
    <cellStyle name="Accent2" xfId="5883" builtinId="33" hidden="1"/>
    <cellStyle name="Accent2" xfId="5923" builtinId="33" hidden="1"/>
    <cellStyle name="Accent2" xfId="5961" builtinId="33" hidden="1"/>
    <cellStyle name="Accent2" xfId="5728" builtinId="33" hidden="1"/>
    <cellStyle name="Accent2" xfId="6020" builtinId="33" hidden="1"/>
    <cellStyle name="Accent2" xfId="6065" builtinId="33" hidden="1"/>
    <cellStyle name="Accent2" xfId="6107" builtinId="33" hidden="1"/>
    <cellStyle name="Accent2" xfId="6142" builtinId="33" hidden="1"/>
    <cellStyle name="Accent2" xfId="6182" builtinId="33" hidden="1"/>
    <cellStyle name="Accent2" xfId="6217" builtinId="33" hidden="1"/>
    <cellStyle name="Accent2" xfId="6257" builtinId="33" hidden="1"/>
    <cellStyle name="Accent2" xfId="6298" builtinId="33" hidden="1"/>
    <cellStyle name="Accent2" xfId="6321" builtinId="33" hidden="1"/>
    <cellStyle name="Accent2" xfId="6367" builtinId="33" hidden="1"/>
    <cellStyle name="Accent2" xfId="6407" builtinId="33" hidden="1"/>
    <cellStyle name="Accent2" xfId="6451" builtinId="33" hidden="1"/>
    <cellStyle name="Accent2" xfId="6501" builtinId="33" hidden="1"/>
    <cellStyle name="Accent2" xfId="6540" builtinId="33" hidden="1"/>
    <cellStyle name="Accent2" xfId="6588" builtinId="33" hidden="1"/>
    <cellStyle name="Accent2" xfId="6623" builtinId="33" hidden="1"/>
    <cellStyle name="Accent2" xfId="6672" builtinId="33" hidden="1"/>
    <cellStyle name="Accent2" xfId="6712" builtinId="33" hidden="1"/>
    <cellStyle name="Accent2" xfId="6748" builtinId="33" hidden="1"/>
    <cellStyle name="Accent2" xfId="6788" builtinId="33" hidden="1"/>
    <cellStyle name="Accent2" xfId="6835" builtinId="33" hidden="1"/>
    <cellStyle name="Accent2" xfId="6883" builtinId="33" hidden="1"/>
    <cellStyle name="Accent2" xfId="6922" builtinId="33" hidden="1"/>
    <cellStyle name="Accent2" xfId="6969" builtinId="33" hidden="1"/>
    <cellStyle name="Accent2" xfId="7005" builtinId="33" hidden="1"/>
    <cellStyle name="Accent2" xfId="7054" builtinId="33" hidden="1"/>
    <cellStyle name="Accent2" xfId="7093" builtinId="33" hidden="1"/>
    <cellStyle name="Accent2" xfId="7128" builtinId="33" hidden="1"/>
    <cellStyle name="Accent2" xfId="7166" builtinId="33" hidden="1"/>
    <cellStyle name="Accent2" xfId="7085" builtinId="33" hidden="1"/>
    <cellStyle name="Accent2" xfId="7219" builtinId="33" hidden="1"/>
    <cellStyle name="Accent2" xfId="7259" builtinId="33" hidden="1"/>
    <cellStyle name="Accent2" xfId="7305" builtinId="33" hidden="1"/>
    <cellStyle name="Accent2" xfId="7341" builtinId="33" hidden="1"/>
    <cellStyle name="Accent2" xfId="7390" builtinId="33" hidden="1"/>
    <cellStyle name="Accent2" xfId="7431" builtinId="33" hidden="1"/>
    <cellStyle name="Accent2" xfId="7467" builtinId="33" hidden="1"/>
    <cellStyle name="Accent2" xfId="7507" builtinId="33" hidden="1"/>
    <cellStyle name="Accent2" xfId="7332" builtinId="33" hidden="1"/>
    <cellStyle name="Accent2" xfId="7548" builtinId="33" hidden="1"/>
    <cellStyle name="Accent2" xfId="7585" builtinId="33" hidden="1"/>
    <cellStyle name="Accent2" xfId="7628" builtinId="33" hidden="1"/>
    <cellStyle name="Accent2" xfId="7660" builtinId="33" hidden="1"/>
    <cellStyle name="Accent2" xfId="7705" builtinId="33" hidden="1"/>
    <cellStyle name="Accent2" xfId="7741" builtinId="33" hidden="1"/>
    <cellStyle name="Accent2" xfId="7774" builtinId="33" hidden="1"/>
    <cellStyle name="Accent2" xfId="7810" builtinId="33" hidden="1"/>
    <cellStyle name="Accent2" xfId="6476" builtinId="33" hidden="1"/>
    <cellStyle name="Accent2" xfId="7848" builtinId="33" hidden="1"/>
    <cellStyle name="Accent2" xfId="7880" builtinId="33" hidden="1"/>
    <cellStyle name="Accent2" xfId="7927" builtinId="33" hidden="1"/>
    <cellStyle name="Accent2" xfId="7976" builtinId="33" hidden="1"/>
    <cellStyle name="Accent2" xfId="8025" builtinId="33" hidden="1"/>
    <cellStyle name="Accent2" xfId="8068" builtinId="33" hidden="1"/>
    <cellStyle name="Accent2" xfId="8105" builtinId="33" hidden="1"/>
    <cellStyle name="Accent2" xfId="8145" builtinId="33" hidden="1"/>
    <cellStyle name="Accent2" xfId="8183" builtinId="33" hidden="1"/>
    <cellStyle name="Accent2" xfId="8218" builtinId="33" hidden="1"/>
    <cellStyle name="Accent2" xfId="8270" builtinId="33" hidden="1"/>
    <cellStyle name="Accent2" xfId="8321" builtinId="33" hidden="1"/>
    <cellStyle name="Accent2" xfId="8365" builtinId="33" hidden="1"/>
    <cellStyle name="Accent2" xfId="8401" builtinId="33" hidden="1"/>
    <cellStyle name="Accent2" xfId="8441" builtinId="33" hidden="1"/>
    <cellStyle name="Accent2" xfId="8479" builtinId="33" hidden="1"/>
    <cellStyle name="Accent2" xfId="7901" builtinId="33" hidden="1"/>
    <cellStyle name="Accent2" xfId="8552" builtinId="33" hidden="1"/>
    <cellStyle name="Accent2" xfId="8602" builtinId="33" hidden="1"/>
    <cellStyle name="Accent2" xfId="8646" builtinId="33" hidden="1"/>
    <cellStyle name="Accent2" xfId="8683" builtinId="33" hidden="1"/>
    <cellStyle name="Accent2" xfId="8723" builtinId="33" hidden="1"/>
    <cellStyle name="Accent2" xfId="8761" builtinId="33" hidden="1"/>
    <cellStyle name="Accent2" xfId="8786" builtinId="33" hidden="1"/>
    <cellStyle name="Accent2" xfId="8836" builtinId="33" hidden="1"/>
    <cellStyle name="Accent2" xfId="8885" builtinId="33" hidden="1"/>
    <cellStyle name="Accent2" xfId="8927" builtinId="33" hidden="1"/>
    <cellStyle name="Accent2" xfId="8963" builtinId="33" hidden="1"/>
    <cellStyle name="Accent2" xfId="9003" builtinId="33" hidden="1"/>
    <cellStyle name="Accent2" xfId="9041" builtinId="33" hidden="1"/>
    <cellStyle name="Accent2" xfId="8808" builtinId="33" hidden="1"/>
    <cellStyle name="Accent2" xfId="9099" builtinId="33" hidden="1"/>
    <cellStyle name="Accent2" xfId="9144" builtinId="33" hidden="1"/>
    <cellStyle name="Accent2" xfId="9185" builtinId="33" hidden="1"/>
    <cellStyle name="Accent2" xfId="9220" builtinId="33" hidden="1"/>
    <cellStyle name="Accent2" xfId="9259" builtinId="33" hidden="1"/>
    <cellStyle name="Accent2" xfId="9294" builtinId="33" hidden="1"/>
    <cellStyle name="Accent2" xfId="9334" builtinId="33" hidden="1"/>
    <cellStyle name="Accent2" xfId="9375" builtinId="33" hidden="1"/>
    <cellStyle name="Accent2" xfId="3304" builtinId="33" hidden="1"/>
    <cellStyle name="Accent2" xfId="9435" builtinId="33" hidden="1"/>
    <cellStyle name="Accent2" xfId="9474" builtinId="33" hidden="1"/>
    <cellStyle name="Accent2" xfId="9518" builtinId="33" hidden="1"/>
    <cellStyle name="Accent2" xfId="9568" builtinId="33" hidden="1"/>
    <cellStyle name="Accent2" xfId="9607" builtinId="33" hidden="1"/>
    <cellStyle name="Accent2" xfId="9655" builtinId="33" hidden="1"/>
    <cellStyle name="Accent2" xfId="9690" builtinId="33" hidden="1"/>
    <cellStyle name="Accent2" xfId="9739" builtinId="33" hidden="1"/>
    <cellStyle name="Accent2" xfId="9779" builtinId="33" hidden="1"/>
    <cellStyle name="Accent2" xfId="9815" builtinId="33" hidden="1"/>
    <cellStyle name="Accent2" xfId="9855" builtinId="33" hidden="1"/>
    <cellStyle name="Accent2" xfId="9902" builtinId="33" hidden="1"/>
    <cellStyle name="Accent2" xfId="9950" builtinId="33" hidden="1"/>
    <cellStyle name="Accent2" xfId="9989" builtinId="33" hidden="1"/>
    <cellStyle name="Accent2" xfId="10036" builtinId="33" hidden="1"/>
    <cellStyle name="Accent2" xfId="10072" builtinId="33" hidden="1"/>
    <cellStyle name="Accent2" xfId="10121" builtinId="33" hidden="1"/>
    <cellStyle name="Accent2" xfId="10160" builtinId="33" hidden="1"/>
    <cellStyle name="Accent2" xfId="10195" builtinId="33" hidden="1"/>
    <cellStyle name="Accent2" xfId="10233" builtinId="33" hidden="1"/>
    <cellStyle name="Accent2" xfId="10152" builtinId="33" hidden="1"/>
    <cellStyle name="Accent2" xfId="10286" builtinId="33" hidden="1"/>
    <cellStyle name="Accent2" xfId="10326" builtinId="33" hidden="1"/>
    <cellStyle name="Accent2" xfId="10372" builtinId="33" hidden="1"/>
    <cellStyle name="Accent2" xfId="10408" builtinId="33" hidden="1"/>
    <cellStyle name="Accent2" xfId="10457" builtinId="33" hidden="1"/>
    <cellStyle name="Accent2" xfId="10498" builtinId="33" hidden="1"/>
    <cellStyle name="Accent2" xfId="10534" builtinId="33" hidden="1"/>
    <cellStyle name="Accent2" xfId="10574" builtinId="33" hidden="1"/>
    <cellStyle name="Accent2" xfId="10399" builtinId="33" hidden="1"/>
    <cellStyle name="Accent2" xfId="10615" builtinId="33" hidden="1"/>
    <cellStyle name="Accent2" xfId="10652" builtinId="33" hidden="1"/>
    <cellStyle name="Accent2" xfId="10695" builtinId="33" hidden="1"/>
    <cellStyle name="Accent2" xfId="10727" builtinId="33" hidden="1"/>
    <cellStyle name="Accent2" xfId="10772" builtinId="33" hidden="1"/>
    <cellStyle name="Accent2" xfId="10808" builtinId="33" hidden="1"/>
    <cellStyle name="Accent2" xfId="10841" builtinId="33" hidden="1"/>
    <cellStyle name="Accent2" xfId="10877" builtinId="33" hidden="1"/>
    <cellStyle name="Accent2" xfId="9543" builtinId="33" hidden="1"/>
    <cellStyle name="Accent2" xfId="10915" builtinId="33" hidden="1"/>
    <cellStyle name="Accent2" xfId="10947" builtinId="33" hidden="1"/>
    <cellStyle name="Accent2" xfId="10994" builtinId="33" hidden="1"/>
    <cellStyle name="Accent2" xfId="11043" builtinId="33" hidden="1"/>
    <cellStyle name="Accent2" xfId="11092" builtinId="33" hidden="1"/>
    <cellStyle name="Accent2" xfId="11135" builtinId="33" hidden="1"/>
    <cellStyle name="Accent2" xfId="11172" builtinId="33" hidden="1"/>
    <cellStyle name="Accent2" xfId="11212" builtinId="33" hidden="1"/>
    <cellStyle name="Accent2" xfId="11250" builtinId="33" hidden="1"/>
    <cellStyle name="Accent2" xfId="11285" builtinId="33" hidden="1"/>
    <cellStyle name="Accent2" xfId="11338" builtinId="33" hidden="1"/>
    <cellStyle name="Accent2" xfId="11389" builtinId="33" hidden="1"/>
    <cellStyle name="Accent2" xfId="11433" builtinId="33" hidden="1"/>
    <cellStyle name="Accent2" xfId="11469" builtinId="33" hidden="1"/>
    <cellStyle name="Accent2" xfId="11509" builtinId="33" hidden="1"/>
    <cellStyle name="Accent2" xfId="11547" builtinId="33" hidden="1"/>
    <cellStyle name="Accent2" xfId="10968" builtinId="33" hidden="1"/>
    <cellStyle name="Accent2" xfId="11620" builtinId="33" hidden="1"/>
    <cellStyle name="Accent2" xfId="11670" builtinId="33" hidden="1"/>
    <cellStyle name="Accent2" xfId="11714" builtinId="33" hidden="1"/>
    <cellStyle name="Accent2" xfId="11751" builtinId="33" hidden="1"/>
    <cellStyle name="Accent2" xfId="11791" builtinId="33" hidden="1"/>
    <cellStyle name="Accent2" xfId="11829" builtinId="33" hidden="1"/>
    <cellStyle name="Accent2" xfId="11854" builtinId="33" hidden="1"/>
    <cellStyle name="Accent2" xfId="11904" builtinId="33" hidden="1"/>
    <cellStyle name="Accent2" xfId="11953" builtinId="33" hidden="1"/>
    <cellStyle name="Accent2" xfId="11995" builtinId="33" hidden="1"/>
    <cellStyle name="Accent2" xfId="12031" builtinId="33" hidden="1"/>
    <cellStyle name="Accent2" xfId="12071" builtinId="33" hidden="1"/>
    <cellStyle name="Accent2" xfId="12109" builtinId="33" hidden="1"/>
    <cellStyle name="Accent2" xfId="11876" builtinId="33" hidden="1"/>
    <cellStyle name="Accent2" xfId="12168" builtinId="33" hidden="1"/>
    <cellStyle name="Accent2" xfId="12213" builtinId="33" hidden="1"/>
    <cellStyle name="Accent2" xfId="12255" builtinId="33" hidden="1"/>
    <cellStyle name="Accent2" xfId="12290" builtinId="33" hidden="1"/>
    <cellStyle name="Accent2" xfId="12330" builtinId="33" hidden="1"/>
    <cellStyle name="Accent2" xfId="12365" builtinId="33" hidden="1"/>
    <cellStyle name="Accent2" xfId="12405" builtinId="33" hidden="1"/>
    <cellStyle name="Accent2" xfId="12446" builtinId="33" hidden="1"/>
    <cellStyle name="Accent2" xfId="12486" builtinId="33" hidden="1"/>
    <cellStyle name="Accent2" xfId="12528" builtinId="33" hidden="1"/>
    <cellStyle name="Accent2" xfId="12567" builtinId="33" hidden="1"/>
    <cellStyle name="Accent2" xfId="12610" builtinId="33" hidden="1"/>
    <cellStyle name="Accent2" xfId="12660" builtinId="33" hidden="1"/>
    <cellStyle name="Accent2" xfId="12699" builtinId="33" hidden="1"/>
    <cellStyle name="Accent2" xfId="12747" builtinId="33" hidden="1"/>
    <cellStyle name="Accent2" xfId="12782" builtinId="33" hidden="1"/>
    <cellStyle name="Accent2" xfId="12831" builtinId="33" hidden="1"/>
    <cellStyle name="Accent2" xfId="12871" builtinId="33" hidden="1"/>
    <cellStyle name="Accent2" xfId="12907" builtinId="33" hidden="1"/>
    <cellStyle name="Accent2" xfId="12947" builtinId="33" hidden="1"/>
    <cellStyle name="Accent2" xfId="12994" builtinId="33" hidden="1"/>
    <cellStyle name="Accent2" xfId="13042" builtinId="33" hidden="1"/>
    <cellStyle name="Accent2" xfId="13081" builtinId="33" hidden="1"/>
    <cellStyle name="Accent2" xfId="13128" builtinId="33" hidden="1"/>
    <cellStyle name="Accent2" xfId="13164" builtinId="33" hidden="1"/>
    <cellStyle name="Accent2" xfId="13213" builtinId="33" hidden="1"/>
    <cellStyle name="Accent2" xfId="13252" builtinId="33" hidden="1"/>
    <cellStyle name="Accent2" xfId="13287" builtinId="33" hidden="1"/>
    <cellStyle name="Accent2" xfId="13325" builtinId="33" hidden="1"/>
    <cellStyle name="Accent2" xfId="13244" builtinId="33" hidden="1"/>
    <cellStyle name="Accent2" xfId="13378" builtinId="33" hidden="1"/>
    <cellStyle name="Accent2" xfId="13418" builtinId="33" hidden="1"/>
    <cellStyle name="Accent2" xfId="13464" builtinId="33" hidden="1"/>
    <cellStyle name="Accent2" xfId="13500" builtinId="33" hidden="1"/>
    <cellStyle name="Accent2" xfId="13549" builtinId="33" hidden="1"/>
    <cellStyle name="Accent2" xfId="13590" builtinId="33" hidden="1"/>
    <cellStyle name="Accent2" xfId="13626" builtinId="33" hidden="1"/>
    <cellStyle name="Accent2" xfId="13666" builtinId="33" hidden="1"/>
    <cellStyle name="Accent2" xfId="13491" builtinId="33" hidden="1"/>
    <cellStyle name="Accent2" xfId="13707" builtinId="33" hidden="1"/>
    <cellStyle name="Accent2" xfId="13744" builtinId="33" hidden="1"/>
    <cellStyle name="Accent2" xfId="13787" builtinId="33" hidden="1"/>
    <cellStyle name="Accent2" xfId="13819" builtinId="33" hidden="1"/>
    <cellStyle name="Accent2" xfId="13864" builtinId="33" hidden="1"/>
    <cellStyle name="Accent2" xfId="13900" builtinId="33" hidden="1"/>
    <cellStyle name="Accent2" xfId="13933" builtinId="33" hidden="1"/>
    <cellStyle name="Accent2" xfId="13969" builtinId="33" hidden="1"/>
    <cellStyle name="Accent2" xfId="12635" builtinId="33" hidden="1"/>
    <cellStyle name="Accent2" xfId="14007" builtinId="33" hidden="1"/>
    <cellStyle name="Accent2" xfId="14039" builtinId="33" hidden="1"/>
    <cellStyle name="Accent2" xfId="14085" builtinId="33" hidden="1"/>
    <cellStyle name="Accent2" xfId="14134" builtinId="33" hidden="1"/>
    <cellStyle name="Accent2" xfId="14183" builtinId="33" hidden="1"/>
    <cellStyle name="Accent2" xfId="14225" builtinId="33" hidden="1"/>
    <cellStyle name="Accent2" xfId="14262" builtinId="33" hidden="1"/>
    <cellStyle name="Accent2" xfId="14301" builtinId="33" hidden="1"/>
    <cellStyle name="Accent2" xfId="14339" builtinId="33" hidden="1"/>
    <cellStyle name="Accent2" xfId="14373" builtinId="33" hidden="1"/>
    <cellStyle name="Accent2" xfId="14425" builtinId="33" hidden="1"/>
    <cellStyle name="Accent2" xfId="14476" builtinId="33" hidden="1"/>
    <cellStyle name="Accent2" xfId="14519" builtinId="33" hidden="1"/>
    <cellStyle name="Accent2" xfId="14555" builtinId="33" hidden="1"/>
    <cellStyle name="Accent2" xfId="14594" builtinId="33" hidden="1"/>
    <cellStyle name="Accent2" xfId="14632" builtinId="33" hidden="1"/>
    <cellStyle name="Accent2" xfId="14059" builtinId="33" hidden="1"/>
    <cellStyle name="Accent2" xfId="14704" builtinId="33" hidden="1"/>
    <cellStyle name="Accent2" xfId="14754" builtinId="33" hidden="1"/>
    <cellStyle name="Accent2" xfId="14797" builtinId="33" hidden="1"/>
    <cellStyle name="Accent2" xfId="14834" builtinId="33" hidden="1"/>
    <cellStyle name="Accent2" xfId="14873" builtinId="33" hidden="1"/>
    <cellStyle name="Accent2" xfId="14911" builtinId="33" hidden="1"/>
    <cellStyle name="Accent2" xfId="14935" builtinId="33" hidden="1"/>
    <cellStyle name="Accent2" xfId="14985" builtinId="33" hidden="1"/>
    <cellStyle name="Accent2" xfId="15034" builtinId="33" hidden="1"/>
    <cellStyle name="Accent2" xfId="15075" builtinId="33" hidden="1"/>
    <cellStyle name="Accent2" xfId="15111" builtinId="33" hidden="1"/>
    <cellStyle name="Accent2" xfId="15150" builtinId="33" hidden="1"/>
    <cellStyle name="Accent2" xfId="15188" builtinId="33" hidden="1"/>
    <cellStyle name="Accent2" xfId="14957" builtinId="33" hidden="1"/>
    <cellStyle name="Accent2" xfId="15246" builtinId="33" hidden="1"/>
    <cellStyle name="Accent2" xfId="15291" builtinId="33" hidden="1"/>
    <cellStyle name="Accent2" xfId="15332" builtinId="33" hidden="1"/>
    <cellStyle name="Accent2" xfId="15367" builtinId="33" hidden="1"/>
    <cellStyle name="Accent2" xfId="15406" builtinId="33" hidden="1"/>
    <cellStyle name="Accent2" xfId="15441" builtinId="33" hidden="1"/>
    <cellStyle name="Accent2" xfId="15481" builtinId="33" hidden="1"/>
    <cellStyle name="Accent2" xfId="15522" builtinId="33" hidden="1"/>
    <cellStyle name="Accent3" xfId="33" builtinId="37" hidden="1"/>
    <cellStyle name="Accent3" xfId="87" builtinId="37" hidden="1"/>
    <cellStyle name="Accent3" xfId="138" builtinId="37" hidden="1"/>
    <cellStyle name="Accent3" xfId="191" builtinId="37" hidden="1"/>
    <cellStyle name="Accent3" xfId="231" builtinId="37" hidden="1"/>
    <cellStyle name="Accent3" xfId="277" builtinId="37" hidden="1"/>
    <cellStyle name="Accent3" xfId="327" builtinId="37" hidden="1"/>
    <cellStyle name="Accent3" xfId="366" builtinId="37" hidden="1"/>
    <cellStyle name="Accent3" xfId="414" builtinId="37" hidden="1"/>
    <cellStyle name="Accent3" xfId="449" builtinId="37" hidden="1"/>
    <cellStyle name="Accent3" xfId="498" builtinId="37" hidden="1"/>
    <cellStyle name="Accent3" xfId="538" builtinId="37" hidden="1"/>
    <cellStyle name="Accent3" xfId="574" builtinId="37" hidden="1"/>
    <cellStyle name="Accent3" xfId="614" builtinId="37" hidden="1"/>
    <cellStyle name="Accent3" xfId="661" builtinId="37" hidden="1"/>
    <cellStyle name="Accent3" xfId="709" builtinId="37" hidden="1"/>
    <cellStyle name="Accent3" xfId="748" builtinId="37" hidden="1"/>
    <cellStyle name="Accent3" xfId="795" builtinId="37" hidden="1"/>
    <cellStyle name="Accent3" xfId="831" builtinId="37" hidden="1"/>
    <cellStyle name="Accent3" xfId="880" builtinId="37" hidden="1"/>
    <cellStyle name="Accent3" xfId="919" builtinId="37" hidden="1"/>
    <cellStyle name="Accent3" xfId="954" builtinId="37" hidden="1"/>
    <cellStyle name="Accent3" xfId="992" builtinId="37" hidden="1"/>
    <cellStyle name="Accent3" xfId="869" builtinId="37" hidden="1"/>
    <cellStyle name="Accent3" xfId="1045" builtinId="37" hidden="1"/>
    <cellStyle name="Accent3" xfId="1085" builtinId="37" hidden="1"/>
    <cellStyle name="Accent3" xfId="1131" builtinId="37" hidden="1"/>
    <cellStyle name="Accent3" xfId="1167" builtinId="37" hidden="1"/>
    <cellStyle name="Accent3" xfId="1216" builtinId="37" hidden="1"/>
    <cellStyle name="Accent3" xfId="1257" builtinId="37" hidden="1"/>
    <cellStyle name="Accent3" xfId="1293" builtinId="37" hidden="1"/>
    <cellStyle name="Accent3" xfId="1333" builtinId="37" hidden="1"/>
    <cellStyle name="Accent3" xfId="1183" builtinId="37" hidden="1"/>
    <cellStyle name="Accent3" xfId="1374" builtinId="37" hidden="1"/>
    <cellStyle name="Accent3" xfId="1411" builtinId="37" hidden="1"/>
    <cellStyle name="Accent3" xfId="1454" builtinId="37" hidden="1"/>
    <cellStyle name="Accent3" xfId="1486" builtinId="37" hidden="1"/>
    <cellStyle name="Accent3" xfId="1531" builtinId="37" hidden="1"/>
    <cellStyle name="Accent3" xfId="1567" builtinId="37" hidden="1"/>
    <cellStyle name="Accent3" xfId="1600" builtinId="37" hidden="1"/>
    <cellStyle name="Accent3" xfId="1636" builtinId="37" hidden="1"/>
    <cellStyle name="Accent3" xfId="466" builtinId="37" hidden="1"/>
    <cellStyle name="Accent3" xfId="1674" builtinId="37" hidden="1"/>
    <cellStyle name="Accent3" xfId="1706" builtinId="37" hidden="1"/>
    <cellStyle name="Accent3" xfId="1753" builtinId="37" hidden="1"/>
    <cellStyle name="Accent3" xfId="1802" builtinId="37" hidden="1"/>
    <cellStyle name="Accent3" xfId="1851" builtinId="37" hidden="1"/>
    <cellStyle name="Accent3" xfId="1894" builtinId="37" hidden="1"/>
    <cellStyle name="Accent3" xfId="1931" builtinId="37" hidden="1"/>
    <cellStyle name="Accent3" xfId="1971" builtinId="37" hidden="1"/>
    <cellStyle name="Accent3" xfId="2009" builtinId="37" hidden="1"/>
    <cellStyle name="Accent3" xfId="2044" builtinId="37" hidden="1"/>
    <cellStyle name="Accent3" xfId="2097" builtinId="37" hidden="1"/>
    <cellStyle name="Accent3" xfId="2148" builtinId="37" hidden="1"/>
    <cellStyle name="Accent3" xfId="2192" builtinId="37" hidden="1"/>
    <cellStyle name="Accent3" xfId="2228" builtinId="37" hidden="1"/>
    <cellStyle name="Accent3" xfId="2268" builtinId="37" hidden="1"/>
    <cellStyle name="Accent3" xfId="2306" builtinId="37" hidden="1"/>
    <cellStyle name="Accent3" xfId="2326" builtinId="37" hidden="1"/>
    <cellStyle name="Accent3" xfId="2379" builtinId="37" hidden="1"/>
    <cellStyle name="Accent3" xfId="2429" builtinId="37" hidden="1"/>
    <cellStyle name="Accent3" xfId="2473" builtinId="37" hidden="1"/>
    <cellStyle name="Accent3" xfId="2510" builtinId="37" hidden="1"/>
    <cellStyle name="Accent3" xfId="2550" builtinId="37" hidden="1"/>
    <cellStyle name="Accent3" xfId="2588" builtinId="37" hidden="1"/>
    <cellStyle name="Accent3" xfId="2613" builtinId="37" hidden="1"/>
    <cellStyle name="Accent3" xfId="2663" builtinId="37" hidden="1"/>
    <cellStyle name="Accent3" xfId="2712" builtinId="37" hidden="1"/>
    <cellStyle name="Accent3" xfId="2754" builtinId="37" hidden="1"/>
    <cellStyle name="Accent3" xfId="2790" builtinId="37" hidden="1"/>
    <cellStyle name="Accent3" xfId="2830" builtinId="37" hidden="1"/>
    <cellStyle name="Accent3" xfId="2868" builtinId="37" hidden="1"/>
    <cellStyle name="Accent3" xfId="2887" builtinId="37" hidden="1"/>
    <cellStyle name="Accent3" xfId="2927" builtinId="37" hidden="1"/>
    <cellStyle name="Accent3" xfId="2972" builtinId="37" hidden="1"/>
    <cellStyle name="Accent3" xfId="3014" builtinId="37" hidden="1"/>
    <cellStyle name="Accent3" xfId="3049" builtinId="37" hidden="1"/>
    <cellStyle name="Accent3" xfId="3089" builtinId="37" hidden="1"/>
    <cellStyle name="Accent3" xfId="3124" builtinId="37" hidden="1"/>
    <cellStyle name="Accent3" xfId="3164" builtinId="37" hidden="1"/>
    <cellStyle name="Accent3" xfId="3205" builtinId="37" hidden="1"/>
    <cellStyle name="Accent3" xfId="3239" builtinId="37" hidden="1"/>
    <cellStyle name="Accent3" xfId="3288" builtinId="37" hidden="1"/>
    <cellStyle name="Accent3" xfId="3328" builtinId="37" hidden="1"/>
    <cellStyle name="Accent3" xfId="3374" builtinId="37" hidden="1"/>
    <cellStyle name="Accent3" xfId="3424" builtinId="37" hidden="1"/>
    <cellStyle name="Accent3" xfId="3463" builtinId="37" hidden="1"/>
    <cellStyle name="Accent3" xfId="3511" builtinId="37" hidden="1"/>
    <cellStyle name="Accent3" xfId="3546" builtinId="37" hidden="1"/>
    <cellStyle name="Accent3" xfId="3595" builtinId="37" hidden="1"/>
    <cellStyle name="Accent3" xfId="3635" builtinId="37" hidden="1"/>
    <cellStyle name="Accent3" xfId="3671" builtinId="37" hidden="1"/>
    <cellStyle name="Accent3" xfId="3711" builtinId="37" hidden="1"/>
    <cellStyle name="Accent3" xfId="3758" builtinId="37" hidden="1"/>
    <cellStyle name="Accent3" xfId="3806" builtinId="37" hidden="1"/>
    <cellStyle name="Accent3" xfId="3845" builtinId="37" hidden="1"/>
    <cellStyle name="Accent3" xfId="3892" builtinId="37" hidden="1"/>
    <cellStyle name="Accent3" xfId="3928" builtinId="37" hidden="1"/>
    <cellStyle name="Accent3" xfId="3977" builtinId="37" hidden="1"/>
    <cellStyle name="Accent3" xfId="4016" builtinId="37" hidden="1"/>
    <cellStyle name="Accent3" xfId="4051" builtinId="37" hidden="1"/>
    <cellStyle name="Accent3" xfId="4089" builtinId="37" hidden="1"/>
    <cellStyle name="Accent3" xfId="3966" builtinId="37" hidden="1"/>
    <cellStyle name="Accent3" xfId="4142" builtinId="37" hidden="1"/>
    <cellStyle name="Accent3" xfId="4182" builtinId="37" hidden="1"/>
    <cellStyle name="Accent3" xfId="4228" builtinId="37" hidden="1"/>
    <cellStyle name="Accent3" xfId="4264" builtinId="37" hidden="1"/>
    <cellStyle name="Accent3" xfId="4313" builtinId="37" hidden="1"/>
    <cellStyle name="Accent3" xfId="4354" builtinId="37" hidden="1"/>
    <cellStyle name="Accent3" xfId="4390" builtinId="37" hidden="1"/>
    <cellStyle name="Accent3" xfId="4430" builtinId="37" hidden="1"/>
    <cellStyle name="Accent3" xfId="4280" builtinId="37" hidden="1"/>
    <cellStyle name="Accent3" xfId="4471" builtinId="37" hidden="1"/>
    <cellStyle name="Accent3" xfId="4508" builtinId="37" hidden="1"/>
    <cellStyle name="Accent3" xfId="4551" builtinId="37" hidden="1"/>
    <cellStyle name="Accent3" xfId="4583" builtinId="37" hidden="1"/>
    <cellStyle name="Accent3" xfId="4628" builtinId="37" hidden="1"/>
    <cellStyle name="Accent3" xfId="4664" builtinId="37" hidden="1"/>
    <cellStyle name="Accent3" xfId="4697" builtinId="37" hidden="1"/>
    <cellStyle name="Accent3" xfId="4733" builtinId="37" hidden="1"/>
    <cellStyle name="Accent3" xfId="3563" builtinId="37" hidden="1"/>
    <cellStyle name="Accent3" xfId="4771" builtinId="37" hidden="1"/>
    <cellStyle name="Accent3" xfId="4803" builtinId="37" hidden="1"/>
    <cellStyle name="Accent3" xfId="4850" builtinId="37" hidden="1"/>
    <cellStyle name="Accent3" xfId="4899" builtinId="37" hidden="1"/>
    <cellStyle name="Accent3" xfId="4948" builtinId="37" hidden="1"/>
    <cellStyle name="Accent3" xfId="4991" builtinId="37" hidden="1"/>
    <cellStyle name="Accent3" xfId="5028" builtinId="37" hidden="1"/>
    <cellStyle name="Accent3" xfId="5068" builtinId="37" hidden="1"/>
    <cellStyle name="Accent3" xfId="5106" builtinId="37" hidden="1"/>
    <cellStyle name="Accent3" xfId="5141" builtinId="37" hidden="1"/>
    <cellStyle name="Accent3" xfId="5194" builtinId="37" hidden="1"/>
    <cellStyle name="Accent3" xfId="5245" builtinId="37" hidden="1"/>
    <cellStyle name="Accent3" xfId="5289" builtinId="37" hidden="1"/>
    <cellStyle name="Accent3" xfId="5325" builtinId="37" hidden="1"/>
    <cellStyle name="Accent3" xfId="5365" builtinId="37" hidden="1"/>
    <cellStyle name="Accent3" xfId="5403" builtinId="37" hidden="1"/>
    <cellStyle name="Accent3" xfId="5423" builtinId="37" hidden="1"/>
    <cellStyle name="Accent3" xfId="5476" builtinId="37" hidden="1"/>
    <cellStyle name="Accent3" xfId="5526" builtinId="37" hidden="1"/>
    <cellStyle name="Accent3" xfId="5570" builtinId="37" hidden="1"/>
    <cellStyle name="Accent3" xfId="5607" builtinId="37" hidden="1"/>
    <cellStyle name="Accent3" xfId="5647" builtinId="37" hidden="1"/>
    <cellStyle name="Accent3" xfId="5685" builtinId="37" hidden="1"/>
    <cellStyle name="Accent3" xfId="5710" builtinId="37" hidden="1"/>
    <cellStyle name="Accent3" xfId="5760" builtinId="37" hidden="1"/>
    <cellStyle name="Accent3" xfId="5809" builtinId="37" hidden="1"/>
    <cellStyle name="Accent3" xfId="5851" builtinId="37" hidden="1"/>
    <cellStyle name="Accent3" xfId="5887" builtinId="37" hidden="1"/>
    <cellStyle name="Accent3" xfId="5927" builtinId="37" hidden="1"/>
    <cellStyle name="Accent3" xfId="5965" builtinId="37" hidden="1"/>
    <cellStyle name="Accent3" xfId="5984" builtinId="37" hidden="1"/>
    <cellStyle name="Accent3" xfId="6024" builtinId="37" hidden="1"/>
    <cellStyle name="Accent3" xfId="6069" builtinId="37" hidden="1"/>
    <cellStyle name="Accent3" xfId="6111" builtinId="37" hidden="1"/>
    <cellStyle name="Accent3" xfId="6146" builtinId="37" hidden="1"/>
    <cellStyle name="Accent3" xfId="6186" builtinId="37" hidden="1"/>
    <cellStyle name="Accent3" xfId="6221" builtinId="37" hidden="1"/>
    <cellStyle name="Accent3" xfId="6261" builtinId="37" hidden="1"/>
    <cellStyle name="Accent3" xfId="6302" builtinId="37" hidden="1"/>
    <cellStyle name="Accent3" xfId="6325" builtinId="37" hidden="1"/>
    <cellStyle name="Accent3" xfId="6371" builtinId="37" hidden="1"/>
    <cellStyle name="Accent3" xfId="6411" builtinId="37" hidden="1"/>
    <cellStyle name="Accent3" xfId="6455" builtinId="37" hidden="1"/>
    <cellStyle name="Accent3" xfId="6505" builtinId="37" hidden="1"/>
    <cellStyle name="Accent3" xfId="6544" builtinId="37" hidden="1"/>
    <cellStyle name="Accent3" xfId="6592" builtinId="37" hidden="1"/>
    <cellStyle name="Accent3" xfId="6627" builtinId="37" hidden="1"/>
    <cellStyle name="Accent3" xfId="6676" builtinId="37" hidden="1"/>
    <cellStyle name="Accent3" xfId="6716" builtinId="37" hidden="1"/>
    <cellStyle name="Accent3" xfId="6752" builtinId="37" hidden="1"/>
    <cellStyle name="Accent3" xfId="6792" builtinId="37" hidden="1"/>
    <cellStyle name="Accent3" xfId="6839" builtinId="37" hidden="1"/>
    <cellStyle name="Accent3" xfId="6887" builtinId="37" hidden="1"/>
    <cellStyle name="Accent3" xfId="6926" builtinId="37" hidden="1"/>
    <cellStyle name="Accent3" xfId="6973" builtinId="37" hidden="1"/>
    <cellStyle name="Accent3" xfId="7009" builtinId="37" hidden="1"/>
    <cellStyle name="Accent3" xfId="7058" builtinId="37" hidden="1"/>
    <cellStyle name="Accent3" xfId="7097" builtinId="37" hidden="1"/>
    <cellStyle name="Accent3" xfId="7132" builtinId="37" hidden="1"/>
    <cellStyle name="Accent3" xfId="7170" builtinId="37" hidden="1"/>
    <cellStyle name="Accent3" xfId="7047" builtinId="37" hidden="1"/>
    <cellStyle name="Accent3" xfId="7223" builtinId="37" hidden="1"/>
    <cellStyle name="Accent3" xfId="7263" builtinId="37" hidden="1"/>
    <cellStyle name="Accent3" xfId="7309" builtinId="37" hidden="1"/>
    <cellStyle name="Accent3" xfId="7345" builtinId="37" hidden="1"/>
    <cellStyle name="Accent3" xfId="7394" builtinId="37" hidden="1"/>
    <cellStyle name="Accent3" xfId="7435" builtinId="37" hidden="1"/>
    <cellStyle name="Accent3" xfId="7471" builtinId="37" hidden="1"/>
    <cellStyle name="Accent3" xfId="7511" builtinId="37" hidden="1"/>
    <cellStyle name="Accent3" xfId="7361" builtinId="37" hidden="1"/>
    <cellStyle name="Accent3" xfId="7552" builtinId="37" hidden="1"/>
    <cellStyle name="Accent3" xfId="7589" builtinId="37" hidden="1"/>
    <cellStyle name="Accent3" xfId="7632" builtinId="37" hidden="1"/>
    <cellStyle name="Accent3" xfId="7664" builtinId="37" hidden="1"/>
    <cellStyle name="Accent3" xfId="7709" builtinId="37" hidden="1"/>
    <cellStyle name="Accent3" xfId="7745" builtinId="37" hidden="1"/>
    <cellStyle name="Accent3" xfId="7778" builtinId="37" hidden="1"/>
    <cellStyle name="Accent3" xfId="7814" builtinId="37" hidden="1"/>
    <cellStyle name="Accent3" xfId="6644" builtinId="37" hidden="1"/>
    <cellStyle name="Accent3" xfId="7852" builtinId="37" hidden="1"/>
    <cellStyle name="Accent3" xfId="7884" builtinId="37" hidden="1"/>
    <cellStyle name="Accent3" xfId="7931" builtinId="37" hidden="1"/>
    <cellStyle name="Accent3" xfId="7980" builtinId="37" hidden="1"/>
    <cellStyle name="Accent3" xfId="8029" builtinId="37" hidden="1"/>
    <cellStyle name="Accent3" xfId="8072" builtinId="37" hidden="1"/>
    <cellStyle name="Accent3" xfId="8109" builtinId="37" hidden="1"/>
    <cellStyle name="Accent3" xfId="8149" builtinId="37" hidden="1"/>
    <cellStyle name="Accent3" xfId="8187" builtinId="37" hidden="1"/>
    <cellStyle name="Accent3" xfId="8222" builtinId="37" hidden="1"/>
    <cellStyle name="Accent3" xfId="8274" builtinId="37" hidden="1"/>
    <cellStyle name="Accent3" xfId="8325" builtinId="37" hidden="1"/>
    <cellStyle name="Accent3" xfId="8369" builtinId="37" hidden="1"/>
    <cellStyle name="Accent3" xfId="8405" builtinId="37" hidden="1"/>
    <cellStyle name="Accent3" xfId="8445" builtinId="37" hidden="1"/>
    <cellStyle name="Accent3" xfId="8483" builtinId="37" hidden="1"/>
    <cellStyle name="Accent3" xfId="8503" builtinId="37" hidden="1"/>
    <cellStyle name="Accent3" xfId="8556" builtinId="37" hidden="1"/>
    <cellStyle name="Accent3" xfId="8606" builtinId="37" hidden="1"/>
    <cellStyle name="Accent3" xfId="8650" builtinId="37" hidden="1"/>
    <cellStyle name="Accent3" xfId="8687" builtinId="37" hidden="1"/>
    <cellStyle name="Accent3" xfId="8727" builtinId="37" hidden="1"/>
    <cellStyle name="Accent3" xfId="8765" builtinId="37" hidden="1"/>
    <cellStyle name="Accent3" xfId="8790" builtinId="37" hidden="1"/>
    <cellStyle name="Accent3" xfId="8840" builtinId="37" hidden="1"/>
    <cellStyle name="Accent3" xfId="8889" builtinId="37" hidden="1"/>
    <cellStyle name="Accent3" xfId="8931" builtinId="37" hidden="1"/>
    <cellStyle name="Accent3" xfId="8967" builtinId="37" hidden="1"/>
    <cellStyle name="Accent3" xfId="9007" builtinId="37" hidden="1"/>
    <cellStyle name="Accent3" xfId="9045" builtinId="37" hidden="1"/>
    <cellStyle name="Accent3" xfId="9063" builtinId="37" hidden="1"/>
    <cellStyle name="Accent3" xfId="9103" builtinId="37" hidden="1"/>
    <cellStyle name="Accent3" xfId="9148" builtinId="37" hidden="1"/>
    <cellStyle name="Accent3" xfId="9189" builtinId="37" hidden="1"/>
    <cellStyle name="Accent3" xfId="9224" builtinId="37" hidden="1"/>
    <cellStyle name="Accent3" xfId="9263" builtinId="37" hidden="1"/>
    <cellStyle name="Accent3" xfId="9298" builtinId="37" hidden="1"/>
    <cellStyle name="Accent3" xfId="9338" builtinId="37" hidden="1"/>
    <cellStyle name="Accent3" xfId="9379" builtinId="37" hidden="1"/>
    <cellStyle name="Accent3" xfId="9398" builtinId="37" hidden="1"/>
    <cellStyle name="Accent3" xfId="9439" builtinId="37" hidden="1"/>
    <cellStyle name="Accent3" xfId="9478" builtinId="37" hidden="1"/>
    <cellStyle name="Accent3" xfId="9522" builtinId="37" hidden="1"/>
    <cellStyle name="Accent3" xfId="9572" builtinId="37" hidden="1"/>
    <cellStyle name="Accent3" xfId="9611" builtinId="37" hidden="1"/>
    <cellStyle name="Accent3" xfId="9659" builtinId="37" hidden="1"/>
    <cellStyle name="Accent3" xfId="9694" builtinId="37" hidden="1"/>
    <cellStyle name="Accent3" xfId="9743" builtinId="37" hidden="1"/>
    <cellStyle name="Accent3" xfId="9783" builtinId="37" hidden="1"/>
    <cellStyle name="Accent3" xfId="9819" builtinId="37" hidden="1"/>
    <cellStyle name="Accent3" xfId="9859" builtinId="37" hidden="1"/>
    <cellStyle name="Accent3" xfId="9906" builtinId="37" hidden="1"/>
    <cellStyle name="Accent3" xfId="9954" builtinId="37" hidden="1"/>
    <cellStyle name="Accent3" xfId="9993" builtinId="37" hidden="1"/>
    <cellStyle name="Accent3" xfId="10040" builtinId="37" hidden="1"/>
    <cellStyle name="Accent3" xfId="10076" builtinId="37" hidden="1"/>
    <cellStyle name="Accent3" xfId="10125" builtinId="37" hidden="1"/>
    <cellStyle name="Accent3" xfId="10164" builtinId="37" hidden="1"/>
    <cellStyle name="Accent3" xfId="10199" builtinId="37" hidden="1"/>
    <cellStyle name="Accent3" xfId="10237" builtinId="37" hidden="1"/>
    <cellStyle name="Accent3" xfId="10114" builtinId="37" hidden="1"/>
    <cellStyle name="Accent3" xfId="10290" builtinId="37" hidden="1"/>
    <cellStyle name="Accent3" xfId="10330" builtinId="37" hidden="1"/>
    <cellStyle name="Accent3" xfId="10376" builtinId="37" hidden="1"/>
    <cellStyle name="Accent3" xfId="10412" builtinId="37" hidden="1"/>
    <cellStyle name="Accent3" xfId="10461" builtinId="37" hidden="1"/>
    <cellStyle name="Accent3" xfId="10502" builtinId="37" hidden="1"/>
    <cellStyle name="Accent3" xfId="10538" builtinId="37" hidden="1"/>
    <cellStyle name="Accent3" xfId="10578" builtinId="37" hidden="1"/>
    <cellStyle name="Accent3" xfId="10428" builtinId="37" hidden="1"/>
    <cellStyle name="Accent3" xfId="10619" builtinId="37" hidden="1"/>
    <cellStyle name="Accent3" xfId="10656" builtinId="37" hidden="1"/>
    <cellStyle name="Accent3" xfId="10699" builtinId="37" hidden="1"/>
    <cellStyle name="Accent3" xfId="10731" builtinId="37" hidden="1"/>
    <cellStyle name="Accent3" xfId="10776" builtinId="37" hidden="1"/>
    <cellStyle name="Accent3" xfId="10812" builtinId="37" hidden="1"/>
    <cellStyle name="Accent3" xfId="10845" builtinId="37" hidden="1"/>
    <cellStyle name="Accent3" xfId="10881" builtinId="37" hidden="1"/>
    <cellStyle name="Accent3" xfId="9711" builtinId="37" hidden="1"/>
    <cellStyle name="Accent3" xfId="10919" builtinId="37" hidden="1"/>
    <cellStyle name="Accent3" xfId="10951" builtinId="37" hidden="1"/>
    <cellStyle name="Accent3" xfId="10998" builtinId="37" hidden="1"/>
    <cellStyle name="Accent3" xfId="11047" builtinId="37" hidden="1"/>
    <cellStyle name="Accent3" xfId="11096" builtinId="37" hidden="1"/>
    <cellStyle name="Accent3" xfId="11139" builtinId="37" hidden="1"/>
    <cellStyle name="Accent3" xfId="11176" builtinId="37" hidden="1"/>
    <cellStyle name="Accent3" xfId="11216" builtinId="37" hidden="1"/>
    <cellStyle name="Accent3" xfId="11254" builtinId="37" hidden="1"/>
    <cellStyle name="Accent3" xfId="11289" builtinId="37" hidden="1"/>
    <cellStyle name="Accent3" xfId="11342" builtinId="37" hidden="1"/>
    <cellStyle name="Accent3" xfId="11393" builtinId="37" hidden="1"/>
    <cellStyle name="Accent3" xfId="11437" builtinId="37" hidden="1"/>
    <cellStyle name="Accent3" xfId="11473" builtinId="37" hidden="1"/>
    <cellStyle name="Accent3" xfId="11513" builtinId="37" hidden="1"/>
    <cellStyle name="Accent3" xfId="11551" builtinId="37" hidden="1"/>
    <cellStyle name="Accent3" xfId="11571" builtinId="37" hidden="1"/>
    <cellStyle name="Accent3" xfId="11624" builtinId="37" hidden="1"/>
    <cellStyle name="Accent3" xfId="11674" builtinId="37" hidden="1"/>
    <cellStyle name="Accent3" xfId="11718" builtinId="37" hidden="1"/>
    <cellStyle name="Accent3" xfId="11755" builtinId="37" hidden="1"/>
    <cellStyle name="Accent3" xfId="11795" builtinId="37" hidden="1"/>
    <cellStyle name="Accent3" xfId="11833" builtinId="37" hidden="1"/>
    <cellStyle name="Accent3" xfId="11858" builtinId="37" hidden="1"/>
    <cellStyle name="Accent3" xfId="11908" builtinId="37" hidden="1"/>
    <cellStyle name="Accent3" xfId="11957" builtinId="37" hidden="1"/>
    <cellStyle name="Accent3" xfId="11999" builtinId="37" hidden="1"/>
    <cellStyle name="Accent3" xfId="12035" builtinId="37" hidden="1"/>
    <cellStyle name="Accent3" xfId="12075" builtinId="37" hidden="1"/>
    <cellStyle name="Accent3" xfId="12113" builtinId="37" hidden="1"/>
    <cellStyle name="Accent3" xfId="12132" builtinId="37" hidden="1"/>
    <cellStyle name="Accent3" xfId="12172" builtinId="37" hidden="1"/>
    <cellStyle name="Accent3" xfId="12217" builtinId="37" hidden="1"/>
    <cellStyle name="Accent3" xfId="12259" builtinId="37" hidden="1"/>
    <cellStyle name="Accent3" xfId="12294" builtinId="37" hidden="1"/>
    <cellStyle name="Accent3" xfId="12334" builtinId="37" hidden="1"/>
    <cellStyle name="Accent3" xfId="12369" builtinId="37" hidden="1"/>
    <cellStyle name="Accent3" xfId="12409" builtinId="37" hidden="1"/>
    <cellStyle name="Accent3" xfId="12450" builtinId="37" hidden="1"/>
    <cellStyle name="Accent3" xfId="12490" builtinId="37" hidden="1"/>
    <cellStyle name="Accent3" xfId="12532" builtinId="37" hidden="1"/>
    <cellStyle name="Accent3" xfId="12571" builtinId="37" hidden="1"/>
    <cellStyle name="Accent3" xfId="12614" builtinId="37" hidden="1"/>
    <cellStyle name="Accent3" xfId="12664" builtinId="37" hidden="1"/>
    <cellStyle name="Accent3" xfId="12703" builtinId="37" hidden="1"/>
    <cellStyle name="Accent3" xfId="12751" builtinId="37" hidden="1"/>
    <cellStyle name="Accent3" xfId="12786" builtinId="37" hidden="1"/>
    <cellStyle name="Accent3" xfId="12835" builtinId="37" hidden="1"/>
    <cellStyle name="Accent3" xfId="12875" builtinId="37" hidden="1"/>
    <cellStyle name="Accent3" xfId="12911" builtinId="37" hidden="1"/>
    <cellStyle name="Accent3" xfId="12951" builtinId="37" hidden="1"/>
    <cellStyle name="Accent3" xfId="12998" builtinId="37" hidden="1"/>
    <cellStyle name="Accent3" xfId="13046" builtinId="37" hidden="1"/>
    <cellStyle name="Accent3" xfId="13085" builtinId="37" hidden="1"/>
    <cellStyle name="Accent3" xfId="13132" builtinId="37" hidden="1"/>
    <cellStyle name="Accent3" xfId="13168" builtinId="37" hidden="1"/>
    <cellStyle name="Accent3" xfId="13217" builtinId="37" hidden="1"/>
    <cellStyle name="Accent3" xfId="13256" builtinId="37" hidden="1"/>
    <cellStyle name="Accent3" xfId="13291" builtinId="37" hidden="1"/>
    <cellStyle name="Accent3" xfId="13329" builtinId="37" hidden="1"/>
    <cellStyle name="Accent3" xfId="13206" builtinId="37" hidden="1"/>
    <cellStyle name="Accent3" xfId="13382" builtinId="37" hidden="1"/>
    <cellStyle name="Accent3" xfId="13422" builtinId="37" hidden="1"/>
    <cellStyle name="Accent3" xfId="13468" builtinId="37" hidden="1"/>
    <cellStyle name="Accent3" xfId="13504" builtinId="37" hidden="1"/>
    <cellStyle name="Accent3" xfId="13553" builtinId="37" hidden="1"/>
    <cellStyle name="Accent3" xfId="13594" builtinId="37" hidden="1"/>
    <cellStyle name="Accent3" xfId="13630" builtinId="37" hidden="1"/>
    <cellStyle name="Accent3" xfId="13670" builtinId="37" hidden="1"/>
    <cellStyle name="Accent3" xfId="13520" builtinId="37" hidden="1"/>
    <cellStyle name="Accent3" xfId="13711" builtinId="37" hidden="1"/>
    <cellStyle name="Accent3" xfId="13748" builtinId="37" hidden="1"/>
    <cellStyle name="Accent3" xfId="13791" builtinId="37" hidden="1"/>
    <cellStyle name="Accent3" xfId="13823" builtinId="37" hidden="1"/>
    <cellStyle name="Accent3" xfId="13868" builtinId="37" hidden="1"/>
    <cellStyle name="Accent3" xfId="13904" builtinId="37" hidden="1"/>
    <cellStyle name="Accent3" xfId="13937" builtinId="37" hidden="1"/>
    <cellStyle name="Accent3" xfId="13973" builtinId="37" hidden="1"/>
    <cellStyle name="Accent3" xfId="12803" builtinId="37" hidden="1"/>
    <cellStyle name="Accent3" xfId="14011" builtinId="37" hidden="1"/>
    <cellStyle name="Accent3" xfId="14043" builtinId="37" hidden="1"/>
    <cellStyle name="Accent3" xfId="14089" builtinId="37" hidden="1"/>
    <cellStyle name="Accent3" xfId="14138" builtinId="37" hidden="1"/>
    <cellStyle name="Accent3" xfId="14187" builtinId="37" hidden="1"/>
    <cellStyle name="Accent3" xfId="14229" builtinId="37" hidden="1"/>
    <cellStyle name="Accent3" xfId="14266" builtinId="37" hidden="1"/>
    <cellStyle name="Accent3" xfId="14305" builtinId="37" hidden="1"/>
    <cellStyle name="Accent3" xfId="14343" builtinId="37" hidden="1"/>
    <cellStyle name="Accent3" xfId="14377" builtinId="37" hidden="1"/>
    <cellStyle name="Accent3" xfId="14429" builtinId="37" hidden="1"/>
    <cellStyle name="Accent3" xfId="14480" builtinId="37" hidden="1"/>
    <cellStyle name="Accent3" xfId="14523" builtinId="37" hidden="1"/>
    <cellStyle name="Accent3" xfId="14559" builtinId="37" hidden="1"/>
    <cellStyle name="Accent3" xfId="14598" builtinId="37" hidden="1"/>
    <cellStyle name="Accent3" xfId="14636" builtinId="37" hidden="1"/>
    <cellStyle name="Accent3" xfId="14655" builtinId="37" hidden="1"/>
    <cellStyle name="Accent3" xfId="14708" builtinId="37" hidden="1"/>
    <cellStyle name="Accent3" xfId="14758" builtinId="37" hidden="1"/>
    <cellStyle name="Accent3" xfId="14801" builtinId="37" hidden="1"/>
    <cellStyle name="Accent3" xfId="14838" builtinId="37" hidden="1"/>
    <cellStyle name="Accent3" xfId="14877" builtinId="37" hidden="1"/>
    <cellStyle name="Accent3" xfId="14915" builtinId="37" hidden="1"/>
    <cellStyle name="Accent3" xfId="14939" builtinId="37" hidden="1"/>
    <cellStyle name="Accent3" xfId="14989" builtinId="37" hidden="1"/>
    <cellStyle name="Accent3" xfId="15038" builtinId="37" hidden="1"/>
    <cellStyle name="Accent3" xfId="15079" builtinId="37" hidden="1"/>
    <cellStyle name="Accent3" xfId="15115" builtinId="37" hidden="1"/>
    <cellStyle name="Accent3" xfId="15154" builtinId="37" hidden="1"/>
    <cellStyle name="Accent3" xfId="15192" builtinId="37" hidden="1"/>
    <cellStyle name="Accent3" xfId="15210" builtinId="37" hidden="1"/>
    <cellStyle name="Accent3" xfId="15250" builtinId="37" hidden="1"/>
    <cellStyle name="Accent3" xfId="15295" builtinId="37" hidden="1"/>
    <cellStyle name="Accent3" xfId="15336" builtinId="37" hidden="1"/>
    <cellStyle name="Accent3" xfId="15371" builtinId="37" hidden="1"/>
    <cellStyle name="Accent3" xfId="15410" builtinId="37" hidden="1"/>
    <cellStyle name="Accent3" xfId="15445" builtinId="37" hidden="1"/>
    <cellStyle name="Accent3" xfId="15485" builtinId="37" hidden="1"/>
    <cellStyle name="Accent3" xfId="15526" builtinId="37" hidden="1"/>
    <cellStyle name="Accent4" xfId="37" builtinId="41" hidden="1"/>
    <cellStyle name="Accent4" xfId="91" builtinId="41" hidden="1"/>
    <cellStyle name="Accent4" xfId="142" builtinId="41" hidden="1"/>
    <cellStyle name="Accent4" xfId="195" builtinId="41" hidden="1"/>
    <cellStyle name="Accent4" xfId="235" builtinId="41" hidden="1"/>
    <cellStyle name="Accent4" xfId="281" builtinId="41" hidden="1"/>
    <cellStyle name="Accent4" xfId="331" builtinId="41" hidden="1"/>
    <cellStyle name="Accent4" xfId="370" builtinId="41" hidden="1"/>
    <cellStyle name="Accent4" xfId="418" builtinId="41" hidden="1"/>
    <cellStyle name="Accent4" xfId="453" builtinId="41" hidden="1"/>
    <cellStyle name="Accent4" xfId="502" builtinId="41" hidden="1"/>
    <cellStyle name="Accent4" xfId="542" builtinId="41" hidden="1"/>
    <cellStyle name="Accent4" xfId="578" builtinId="41" hidden="1"/>
    <cellStyle name="Accent4" xfId="618" builtinId="41" hidden="1"/>
    <cellStyle name="Accent4" xfId="665" builtinId="41" hidden="1"/>
    <cellStyle name="Accent4" xfId="713" builtinId="41" hidden="1"/>
    <cellStyle name="Accent4" xfId="752" builtinId="41" hidden="1"/>
    <cellStyle name="Accent4" xfId="799" builtinId="41" hidden="1"/>
    <cellStyle name="Accent4" xfId="835" builtinId="41" hidden="1"/>
    <cellStyle name="Accent4" xfId="884" builtinId="41" hidden="1"/>
    <cellStyle name="Accent4" xfId="923" builtinId="41" hidden="1"/>
    <cellStyle name="Accent4" xfId="958" builtinId="41" hidden="1"/>
    <cellStyle name="Accent4" xfId="996" builtinId="41" hidden="1"/>
    <cellStyle name="Accent4" xfId="634" builtinId="41" hidden="1"/>
    <cellStyle name="Accent4" xfId="1049" builtinId="41" hidden="1"/>
    <cellStyle name="Accent4" xfId="1089" builtinId="41" hidden="1"/>
    <cellStyle name="Accent4" xfId="1135" builtinId="41" hidden="1"/>
    <cellStyle name="Accent4" xfId="1171" builtinId="41" hidden="1"/>
    <cellStyle name="Accent4" xfId="1220" builtinId="41" hidden="1"/>
    <cellStyle name="Accent4" xfId="1261" builtinId="41" hidden="1"/>
    <cellStyle name="Accent4" xfId="1297" builtinId="41" hidden="1"/>
    <cellStyle name="Accent4" xfId="1337" builtinId="41" hidden="1"/>
    <cellStyle name="Accent4" xfId="1101" builtinId="41" hidden="1"/>
    <cellStyle name="Accent4" xfId="1378" builtinId="41" hidden="1"/>
    <cellStyle name="Accent4" xfId="1415" builtinId="41" hidden="1"/>
    <cellStyle name="Accent4" xfId="1458" builtinId="41" hidden="1"/>
    <cellStyle name="Accent4" xfId="1490" builtinId="41" hidden="1"/>
    <cellStyle name="Accent4" xfId="1535" builtinId="41" hidden="1"/>
    <cellStyle name="Accent4" xfId="1571" builtinId="41" hidden="1"/>
    <cellStyle name="Accent4" xfId="1604" builtinId="41" hidden="1"/>
    <cellStyle name="Accent4" xfId="1640" builtinId="41" hidden="1"/>
    <cellStyle name="Accent4" xfId="562" builtinId="41" hidden="1"/>
    <cellStyle name="Accent4" xfId="1678" builtinId="41" hidden="1"/>
    <cellStyle name="Accent4" xfId="1710" builtinId="41" hidden="1"/>
    <cellStyle name="Accent4" xfId="1757" builtinId="41" hidden="1"/>
    <cellStyle name="Accent4" xfId="1806" builtinId="41" hidden="1"/>
    <cellStyle name="Accent4" xfId="1855" builtinId="41" hidden="1"/>
    <cellStyle name="Accent4" xfId="1898" builtinId="41" hidden="1"/>
    <cellStyle name="Accent4" xfId="1935" builtinId="41" hidden="1"/>
    <cellStyle name="Accent4" xfId="1975" builtinId="41" hidden="1"/>
    <cellStyle name="Accent4" xfId="2013" builtinId="41" hidden="1"/>
    <cellStyle name="Accent4" xfId="2048" builtinId="41" hidden="1"/>
    <cellStyle name="Accent4" xfId="2101" builtinId="41" hidden="1"/>
    <cellStyle name="Accent4" xfId="2152" builtinId="41" hidden="1"/>
    <cellStyle name="Accent4" xfId="2196" builtinId="41" hidden="1"/>
    <cellStyle name="Accent4" xfId="2232" builtinId="41" hidden="1"/>
    <cellStyle name="Accent4" xfId="2272" builtinId="41" hidden="1"/>
    <cellStyle name="Accent4" xfId="2310" builtinId="41" hidden="1"/>
    <cellStyle name="Accent4" xfId="2330" builtinId="41" hidden="1"/>
    <cellStyle name="Accent4" xfId="2383" builtinId="41" hidden="1"/>
    <cellStyle name="Accent4" xfId="2433" builtinId="41" hidden="1"/>
    <cellStyle name="Accent4" xfId="2477" builtinId="41" hidden="1"/>
    <cellStyle name="Accent4" xfId="2514" builtinId="41" hidden="1"/>
    <cellStyle name="Accent4" xfId="2554" builtinId="41" hidden="1"/>
    <cellStyle name="Accent4" xfId="2592" builtinId="41" hidden="1"/>
    <cellStyle name="Accent4" xfId="2617" builtinId="41" hidden="1"/>
    <cellStyle name="Accent4" xfId="2667" builtinId="41" hidden="1"/>
    <cellStyle name="Accent4" xfId="2716" builtinId="41" hidden="1"/>
    <cellStyle name="Accent4" xfId="2758" builtinId="41" hidden="1"/>
    <cellStyle name="Accent4" xfId="2794" builtinId="41" hidden="1"/>
    <cellStyle name="Accent4" xfId="2834" builtinId="41" hidden="1"/>
    <cellStyle name="Accent4" xfId="2872" builtinId="41" hidden="1"/>
    <cellStyle name="Accent4" xfId="2891" builtinId="41" hidden="1"/>
    <cellStyle name="Accent4" xfId="2931" builtinId="41" hidden="1"/>
    <cellStyle name="Accent4" xfId="2976" builtinId="41" hidden="1"/>
    <cellStyle name="Accent4" xfId="3018" builtinId="41" hidden="1"/>
    <cellStyle name="Accent4" xfId="3053" builtinId="41" hidden="1"/>
    <cellStyle name="Accent4" xfId="3093" builtinId="41" hidden="1"/>
    <cellStyle name="Accent4" xfId="3128" builtinId="41" hidden="1"/>
    <cellStyle name="Accent4" xfId="3168" builtinId="41" hidden="1"/>
    <cellStyle name="Accent4" xfId="3209" builtinId="41" hidden="1"/>
    <cellStyle name="Accent4" xfId="3243" builtinId="41" hidden="1"/>
    <cellStyle name="Accent4" xfId="3292" builtinId="41" hidden="1"/>
    <cellStyle name="Accent4" xfId="3332" builtinId="41" hidden="1"/>
    <cellStyle name="Accent4" xfId="3378" builtinId="41" hidden="1"/>
    <cellStyle name="Accent4" xfId="3428" builtinId="41" hidden="1"/>
    <cellStyle name="Accent4" xfId="3467" builtinId="41" hidden="1"/>
    <cellStyle name="Accent4" xfId="3515" builtinId="41" hidden="1"/>
    <cellStyle name="Accent4" xfId="3550" builtinId="41" hidden="1"/>
    <cellStyle name="Accent4" xfId="3599" builtinId="41" hidden="1"/>
    <cellStyle name="Accent4" xfId="3639" builtinId="41" hidden="1"/>
    <cellStyle name="Accent4" xfId="3675" builtinId="41" hidden="1"/>
    <cellStyle name="Accent4" xfId="3715" builtinId="41" hidden="1"/>
    <cellStyle name="Accent4" xfId="3762" builtinId="41" hidden="1"/>
    <cellStyle name="Accent4" xfId="3810" builtinId="41" hidden="1"/>
    <cellStyle name="Accent4" xfId="3849" builtinId="41" hidden="1"/>
    <cellStyle name="Accent4" xfId="3896" builtinId="41" hidden="1"/>
    <cellStyle name="Accent4" xfId="3932" builtinId="41" hidden="1"/>
    <cellStyle name="Accent4" xfId="3981" builtinId="41" hidden="1"/>
    <cellStyle name="Accent4" xfId="4020" builtinId="41" hidden="1"/>
    <cellStyle name="Accent4" xfId="4055" builtinId="41" hidden="1"/>
    <cellStyle name="Accent4" xfId="4093" builtinId="41" hidden="1"/>
    <cellStyle name="Accent4" xfId="3731" builtinId="41" hidden="1"/>
    <cellStyle name="Accent4" xfId="4146" builtinId="41" hidden="1"/>
    <cellStyle name="Accent4" xfId="4186" builtinId="41" hidden="1"/>
    <cellStyle name="Accent4" xfId="4232" builtinId="41" hidden="1"/>
    <cellStyle name="Accent4" xfId="4268" builtinId="41" hidden="1"/>
    <cellStyle name="Accent4" xfId="4317" builtinId="41" hidden="1"/>
    <cellStyle name="Accent4" xfId="4358" builtinId="41" hidden="1"/>
    <cellStyle name="Accent4" xfId="4394" builtinId="41" hidden="1"/>
    <cellStyle name="Accent4" xfId="4434" builtinId="41" hidden="1"/>
    <cellStyle name="Accent4" xfId="4198" builtinId="41" hidden="1"/>
    <cellStyle name="Accent4" xfId="4475" builtinId="41" hidden="1"/>
    <cellStyle name="Accent4" xfId="4512" builtinId="41" hidden="1"/>
    <cellStyle name="Accent4" xfId="4555" builtinId="41" hidden="1"/>
    <cellStyle name="Accent4" xfId="4587" builtinId="41" hidden="1"/>
    <cellStyle name="Accent4" xfId="4632" builtinId="41" hidden="1"/>
    <cellStyle name="Accent4" xfId="4668" builtinId="41" hidden="1"/>
    <cellStyle name="Accent4" xfId="4701" builtinId="41" hidden="1"/>
    <cellStyle name="Accent4" xfId="4737" builtinId="41" hidden="1"/>
    <cellStyle name="Accent4" xfId="3659" builtinId="41" hidden="1"/>
    <cellStyle name="Accent4" xfId="4775" builtinId="41" hidden="1"/>
    <cellStyle name="Accent4" xfId="4807" builtinId="41" hidden="1"/>
    <cellStyle name="Accent4" xfId="4854" builtinId="41" hidden="1"/>
    <cellStyle name="Accent4" xfId="4903" builtinId="41" hidden="1"/>
    <cellStyle name="Accent4" xfId="4952" builtinId="41" hidden="1"/>
    <cellStyle name="Accent4" xfId="4995" builtinId="41" hidden="1"/>
    <cellStyle name="Accent4" xfId="5032" builtinId="41" hidden="1"/>
    <cellStyle name="Accent4" xfId="5072" builtinId="41" hidden="1"/>
    <cellStyle name="Accent4" xfId="5110" builtinId="41" hidden="1"/>
    <cellStyle name="Accent4" xfId="5145" builtinId="41" hidden="1"/>
    <cellStyle name="Accent4" xfId="5198" builtinId="41" hidden="1"/>
    <cellStyle name="Accent4" xfId="5249" builtinId="41" hidden="1"/>
    <cellStyle name="Accent4" xfId="5293" builtinId="41" hidden="1"/>
    <cellStyle name="Accent4" xfId="5329" builtinId="41" hidden="1"/>
    <cellStyle name="Accent4" xfId="5369" builtinId="41" hidden="1"/>
    <cellStyle name="Accent4" xfId="5407" builtinId="41" hidden="1"/>
    <cellStyle name="Accent4" xfId="5427" builtinId="41" hidden="1"/>
    <cellStyle name="Accent4" xfId="5480" builtinId="41" hidden="1"/>
    <cellStyle name="Accent4" xfId="5530" builtinId="41" hidden="1"/>
    <cellStyle name="Accent4" xfId="5574" builtinId="41" hidden="1"/>
    <cellStyle name="Accent4" xfId="5611" builtinId="41" hidden="1"/>
    <cellStyle name="Accent4" xfId="5651" builtinId="41" hidden="1"/>
    <cellStyle name="Accent4" xfId="5689" builtinId="41" hidden="1"/>
    <cellStyle name="Accent4" xfId="5714" builtinId="41" hidden="1"/>
    <cellStyle name="Accent4" xfId="5764" builtinId="41" hidden="1"/>
    <cellStyle name="Accent4" xfId="5813" builtinId="41" hidden="1"/>
    <cellStyle name="Accent4" xfId="5855" builtinId="41" hidden="1"/>
    <cellStyle name="Accent4" xfId="5891" builtinId="41" hidden="1"/>
    <cellStyle name="Accent4" xfId="5931" builtinId="41" hidden="1"/>
    <cellStyle name="Accent4" xfId="5969" builtinId="41" hidden="1"/>
    <cellStyle name="Accent4" xfId="5988" builtinId="41" hidden="1"/>
    <cellStyle name="Accent4" xfId="6028" builtinId="41" hidden="1"/>
    <cellStyle name="Accent4" xfId="6073" builtinId="41" hidden="1"/>
    <cellStyle name="Accent4" xfId="6115" builtinId="41" hidden="1"/>
    <cellStyle name="Accent4" xfId="6150" builtinId="41" hidden="1"/>
    <cellStyle name="Accent4" xfId="6190" builtinId="41" hidden="1"/>
    <cellStyle name="Accent4" xfId="6225" builtinId="41" hidden="1"/>
    <cellStyle name="Accent4" xfId="6265" builtinId="41" hidden="1"/>
    <cellStyle name="Accent4" xfId="6306" builtinId="41" hidden="1"/>
    <cellStyle name="Accent4" xfId="6329" builtinId="41" hidden="1"/>
    <cellStyle name="Accent4" xfId="6375" builtinId="41" hidden="1"/>
    <cellStyle name="Accent4" xfId="6415" builtinId="41" hidden="1"/>
    <cellStyle name="Accent4" xfId="6459" builtinId="41" hidden="1"/>
    <cellStyle name="Accent4" xfId="6509" builtinId="41" hidden="1"/>
    <cellStyle name="Accent4" xfId="6548" builtinId="41" hidden="1"/>
    <cellStyle name="Accent4" xfId="6596" builtinId="41" hidden="1"/>
    <cellStyle name="Accent4" xfId="6631" builtinId="41" hidden="1"/>
    <cellStyle name="Accent4" xfId="6680" builtinId="41" hidden="1"/>
    <cellStyle name="Accent4" xfId="6720" builtinId="41" hidden="1"/>
    <cellStyle name="Accent4" xfId="6756" builtinId="41" hidden="1"/>
    <cellStyle name="Accent4" xfId="6796" builtinId="41" hidden="1"/>
    <cellStyle name="Accent4" xfId="6843" builtinId="41" hidden="1"/>
    <cellStyle name="Accent4" xfId="6891" builtinId="41" hidden="1"/>
    <cellStyle name="Accent4" xfId="6930" builtinId="41" hidden="1"/>
    <cellStyle name="Accent4" xfId="6977" builtinId="41" hidden="1"/>
    <cellStyle name="Accent4" xfId="7013" builtinId="41" hidden="1"/>
    <cellStyle name="Accent4" xfId="7062" builtinId="41" hidden="1"/>
    <cellStyle name="Accent4" xfId="7101" builtinId="41" hidden="1"/>
    <cellStyle name="Accent4" xfId="7136" builtinId="41" hidden="1"/>
    <cellStyle name="Accent4" xfId="7174" builtinId="41" hidden="1"/>
    <cellStyle name="Accent4" xfId="6812" builtinId="41" hidden="1"/>
    <cellStyle name="Accent4" xfId="7227" builtinId="41" hidden="1"/>
    <cellStyle name="Accent4" xfId="7267" builtinId="41" hidden="1"/>
    <cellStyle name="Accent4" xfId="7313" builtinId="41" hidden="1"/>
    <cellStyle name="Accent4" xfId="7349" builtinId="41" hidden="1"/>
    <cellStyle name="Accent4" xfId="7398" builtinId="41" hidden="1"/>
    <cellStyle name="Accent4" xfId="7439" builtinId="41" hidden="1"/>
    <cellStyle name="Accent4" xfId="7475" builtinId="41" hidden="1"/>
    <cellStyle name="Accent4" xfId="7515" builtinId="41" hidden="1"/>
    <cellStyle name="Accent4" xfId="7279" builtinId="41" hidden="1"/>
    <cellStyle name="Accent4" xfId="7556" builtinId="41" hidden="1"/>
    <cellStyle name="Accent4" xfId="7593" builtinId="41" hidden="1"/>
    <cellStyle name="Accent4" xfId="7636" builtinId="41" hidden="1"/>
    <cellStyle name="Accent4" xfId="7668" builtinId="41" hidden="1"/>
    <cellStyle name="Accent4" xfId="7713" builtinId="41" hidden="1"/>
    <cellStyle name="Accent4" xfId="7749" builtinId="41" hidden="1"/>
    <cellStyle name="Accent4" xfId="7782" builtinId="41" hidden="1"/>
    <cellStyle name="Accent4" xfId="7818" builtinId="41" hidden="1"/>
    <cellStyle name="Accent4" xfId="6740" builtinId="41" hidden="1"/>
    <cellStyle name="Accent4" xfId="7856" builtinId="41" hidden="1"/>
    <cellStyle name="Accent4" xfId="7888" builtinId="41" hidden="1"/>
    <cellStyle name="Accent4" xfId="7935" builtinId="41" hidden="1"/>
    <cellStyle name="Accent4" xfId="7984" builtinId="41" hidden="1"/>
    <cellStyle name="Accent4" xfId="8033" builtinId="41" hidden="1"/>
    <cellStyle name="Accent4" xfId="8076" builtinId="41" hidden="1"/>
    <cellStyle name="Accent4" xfId="8113" builtinId="41" hidden="1"/>
    <cellStyle name="Accent4" xfId="8153" builtinId="41" hidden="1"/>
    <cellStyle name="Accent4" xfId="8191" builtinId="41" hidden="1"/>
    <cellStyle name="Accent4" xfId="8226" builtinId="41" hidden="1"/>
    <cellStyle name="Accent4" xfId="8278" builtinId="41" hidden="1"/>
    <cellStyle name="Accent4" xfId="8329" builtinId="41" hidden="1"/>
    <cellStyle name="Accent4" xfId="8373" builtinId="41" hidden="1"/>
    <cellStyle name="Accent4" xfId="8409" builtinId="41" hidden="1"/>
    <cellStyle name="Accent4" xfId="8449" builtinId="41" hidden="1"/>
    <cellStyle name="Accent4" xfId="8487" builtinId="41" hidden="1"/>
    <cellStyle name="Accent4" xfId="8507" builtinId="41" hidden="1"/>
    <cellStyle name="Accent4" xfId="8560" builtinId="41" hidden="1"/>
    <cellStyle name="Accent4" xfId="8610" builtinId="41" hidden="1"/>
    <cellStyle name="Accent4" xfId="8654" builtinId="41" hidden="1"/>
    <cellStyle name="Accent4" xfId="8691" builtinId="41" hidden="1"/>
    <cellStyle name="Accent4" xfId="8731" builtinId="41" hidden="1"/>
    <cellStyle name="Accent4" xfId="8769" builtinId="41" hidden="1"/>
    <cellStyle name="Accent4" xfId="8794" builtinId="41" hidden="1"/>
    <cellStyle name="Accent4" xfId="8844" builtinId="41" hidden="1"/>
    <cellStyle name="Accent4" xfId="8893" builtinId="41" hidden="1"/>
    <cellStyle name="Accent4" xfId="8935" builtinId="41" hidden="1"/>
    <cellStyle name="Accent4" xfId="8971" builtinId="41" hidden="1"/>
    <cellStyle name="Accent4" xfId="9011" builtinId="41" hidden="1"/>
    <cellStyle name="Accent4" xfId="9049" builtinId="41" hidden="1"/>
    <cellStyle name="Accent4" xfId="9067" builtinId="41" hidden="1"/>
    <cellStyle name="Accent4" xfId="9107" builtinId="41" hidden="1"/>
    <cellStyle name="Accent4" xfId="9152" builtinId="41" hidden="1"/>
    <cellStyle name="Accent4" xfId="9193" builtinId="41" hidden="1"/>
    <cellStyle name="Accent4" xfId="9228" builtinId="41" hidden="1"/>
    <cellStyle name="Accent4" xfId="9267" builtinId="41" hidden="1"/>
    <cellStyle name="Accent4" xfId="9302" builtinId="41" hidden="1"/>
    <cellStyle name="Accent4" xfId="9342" builtinId="41" hidden="1"/>
    <cellStyle name="Accent4" xfId="9383" builtinId="41" hidden="1"/>
    <cellStyle name="Accent4" xfId="9402" builtinId="41" hidden="1"/>
    <cellStyle name="Accent4" xfId="9443" builtinId="41" hidden="1"/>
    <cellStyle name="Accent4" xfId="9482" builtinId="41" hidden="1"/>
    <cellStyle name="Accent4" xfId="9526" builtinId="41" hidden="1"/>
    <cellStyle name="Accent4" xfId="9576" builtinId="41" hidden="1"/>
    <cellStyle name="Accent4" xfId="9615" builtinId="41" hidden="1"/>
    <cellStyle name="Accent4" xfId="9663" builtinId="41" hidden="1"/>
    <cellStyle name="Accent4" xfId="9698" builtinId="41" hidden="1"/>
    <cellStyle name="Accent4" xfId="9747" builtinId="41" hidden="1"/>
    <cellStyle name="Accent4" xfId="9787" builtinId="41" hidden="1"/>
    <cellStyle name="Accent4" xfId="9823" builtinId="41" hidden="1"/>
    <cellStyle name="Accent4" xfId="9863" builtinId="41" hidden="1"/>
    <cellStyle name="Accent4" xfId="9910" builtinId="41" hidden="1"/>
    <cellStyle name="Accent4" xfId="9958" builtinId="41" hidden="1"/>
    <cellStyle name="Accent4" xfId="9997" builtinId="41" hidden="1"/>
    <cellStyle name="Accent4" xfId="10044" builtinId="41" hidden="1"/>
    <cellStyle name="Accent4" xfId="10080" builtinId="41" hidden="1"/>
    <cellStyle name="Accent4" xfId="10129" builtinId="41" hidden="1"/>
    <cellStyle name="Accent4" xfId="10168" builtinId="41" hidden="1"/>
    <cellStyle name="Accent4" xfId="10203" builtinId="41" hidden="1"/>
    <cellStyle name="Accent4" xfId="10241" builtinId="41" hidden="1"/>
    <cellStyle name="Accent4" xfId="9879" builtinId="41" hidden="1"/>
    <cellStyle name="Accent4" xfId="10294" builtinId="41" hidden="1"/>
    <cellStyle name="Accent4" xfId="10334" builtinId="41" hidden="1"/>
    <cellStyle name="Accent4" xfId="10380" builtinId="41" hidden="1"/>
    <cellStyle name="Accent4" xfId="10416" builtinId="41" hidden="1"/>
    <cellStyle name="Accent4" xfId="10465" builtinId="41" hidden="1"/>
    <cellStyle name="Accent4" xfId="10506" builtinId="41" hidden="1"/>
    <cellStyle name="Accent4" xfId="10542" builtinId="41" hidden="1"/>
    <cellStyle name="Accent4" xfId="10582" builtinId="41" hidden="1"/>
    <cellStyle name="Accent4" xfId="10346" builtinId="41" hidden="1"/>
    <cellStyle name="Accent4" xfId="10623" builtinId="41" hidden="1"/>
    <cellStyle name="Accent4" xfId="10660" builtinId="41" hidden="1"/>
    <cellStyle name="Accent4" xfId="10703" builtinId="41" hidden="1"/>
    <cellStyle name="Accent4" xfId="10735" builtinId="41" hidden="1"/>
    <cellStyle name="Accent4" xfId="10780" builtinId="41" hidden="1"/>
    <cellStyle name="Accent4" xfId="10816" builtinId="41" hidden="1"/>
    <cellStyle name="Accent4" xfId="10849" builtinId="41" hidden="1"/>
    <cellStyle name="Accent4" xfId="10885" builtinId="41" hidden="1"/>
    <cellStyle name="Accent4" xfId="9807" builtinId="41" hidden="1"/>
    <cellStyle name="Accent4" xfId="10923" builtinId="41" hidden="1"/>
    <cellStyle name="Accent4" xfId="10955" builtinId="41" hidden="1"/>
    <cellStyle name="Accent4" xfId="11002" builtinId="41" hidden="1"/>
    <cellStyle name="Accent4" xfId="11051" builtinId="41" hidden="1"/>
    <cellStyle name="Accent4" xfId="11100" builtinId="41" hidden="1"/>
    <cellStyle name="Accent4" xfId="11143" builtinId="41" hidden="1"/>
    <cellStyle name="Accent4" xfId="11180" builtinId="41" hidden="1"/>
    <cellStyle name="Accent4" xfId="11220" builtinId="41" hidden="1"/>
    <cellStyle name="Accent4" xfId="11258" builtinId="41" hidden="1"/>
    <cellStyle name="Accent4" xfId="11293" builtinId="41" hidden="1"/>
    <cellStyle name="Accent4" xfId="11346" builtinId="41" hidden="1"/>
    <cellStyle name="Accent4" xfId="11397" builtinId="41" hidden="1"/>
    <cellStyle name="Accent4" xfId="11441" builtinId="41" hidden="1"/>
    <cellStyle name="Accent4" xfId="11477" builtinId="41" hidden="1"/>
    <cellStyle name="Accent4" xfId="11517" builtinId="41" hidden="1"/>
    <cellStyle name="Accent4" xfId="11555" builtinId="41" hidden="1"/>
    <cellStyle name="Accent4" xfId="11575" builtinId="41" hidden="1"/>
    <cellStyle name="Accent4" xfId="11628" builtinId="41" hidden="1"/>
    <cellStyle name="Accent4" xfId="11678" builtinId="41" hidden="1"/>
    <cellStyle name="Accent4" xfId="11722" builtinId="41" hidden="1"/>
    <cellStyle name="Accent4" xfId="11759" builtinId="41" hidden="1"/>
    <cellStyle name="Accent4" xfId="11799" builtinId="41" hidden="1"/>
    <cellStyle name="Accent4" xfId="11837" builtinId="41" hidden="1"/>
    <cellStyle name="Accent4" xfId="11862" builtinId="41" hidden="1"/>
    <cellStyle name="Accent4" xfId="11912" builtinId="41" hidden="1"/>
    <cellStyle name="Accent4" xfId="11961" builtinId="41" hidden="1"/>
    <cellStyle name="Accent4" xfId="12003" builtinId="41" hidden="1"/>
    <cellStyle name="Accent4" xfId="12039" builtinId="41" hidden="1"/>
    <cellStyle name="Accent4" xfId="12079" builtinId="41" hidden="1"/>
    <cellStyle name="Accent4" xfId="12117" builtinId="41" hidden="1"/>
    <cellStyle name="Accent4" xfId="12136" builtinId="41" hidden="1"/>
    <cellStyle name="Accent4" xfId="12176" builtinId="41" hidden="1"/>
    <cellStyle name="Accent4" xfId="12221" builtinId="41" hidden="1"/>
    <cellStyle name="Accent4" xfId="12263" builtinId="41" hidden="1"/>
    <cellStyle name="Accent4" xfId="12298" builtinId="41" hidden="1"/>
    <cellStyle name="Accent4" xfId="12338" builtinId="41" hidden="1"/>
    <cellStyle name="Accent4" xfId="12373" builtinId="41" hidden="1"/>
    <cellStyle name="Accent4" xfId="12413" builtinId="41" hidden="1"/>
    <cellStyle name="Accent4" xfId="12454" builtinId="41" hidden="1"/>
    <cellStyle name="Accent4" xfId="12494" builtinId="41" hidden="1"/>
    <cellStyle name="Accent4" xfId="12536" builtinId="41" hidden="1"/>
    <cellStyle name="Accent4" xfId="12575" builtinId="41" hidden="1"/>
    <cellStyle name="Accent4" xfId="12618" builtinId="41" hidden="1"/>
    <cellStyle name="Accent4" xfId="12668" builtinId="41" hidden="1"/>
    <cellStyle name="Accent4" xfId="12707" builtinId="41" hidden="1"/>
    <cellStyle name="Accent4" xfId="12755" builtinId="41" hidden="1"/>
    <cellStyle name="Accent4" xfId="12790" builtinId="41" hidden="1"/>
    <cellStyle name="Accent4" xfId="12839" builtinId="41" hidden="1"/>
    <cellStyle name="Accent4" xfId="12879" builtinId="41" hidden="1"/>
    <cellStyle name="Accent4" xfId="12915" builtinId="41" hidden="1"/>
    <cellStyle name="Accent4" xfId="12955" builtinId="41" hidden="1"/>
    <cellStyle name="Accent4" xfId="13002" builtinId="41" hidden="1"/>
    <cellStyle name="Accent4" xfId="13050" builtinId="41" hidden="1"/>
    <cellStyle name="Accent4" xfId="13089" builtinId="41" hidden="1"/>
    <cellStyle name="Accent4" xfId="13136" builtinId="41" hidden="1"/>
    <cellStyle name="Accent4" xfId="13172" builtinId="41" hidden="1"/>
    <cellStyle name="Accent4" xfId="13221" builtinId="41" hidden="1"/>
    <cellStyle name="Accent4" xfId="13260" builtinId="41" hidden="1"/>
    <cellStyle name="Accent4" xfId="13295" builtinId="41" hidden="1"/>
    <cellStyle name="Accent4" xfId="13333" builtinId="41" hidden="1"/>
    <cellStyle name="Accent4" xfId="12971" builtinId="41" hidden="1"/>
    <cellStyle name="Accent4" xfId="13386" builtinId="41" hidden="1"/>
    <cellStyle name="Accent4" xfId="13426" builtinId="41" hidden="1"/>
    <cellStyle name="Accent4" xfId="13472" builtinId="41" hidden="1"/>
    <cellStyle name="Accent4" xfId="13508" builtinId="41" hidden="1"/>
    <cellStyle name="Accent4" xfId="13557" builtinId="41" hidden="1"/>
    <cellStyle name="Accent4" xfId="13598" builtinId="41" hidden="1"/>
    <cellStyle name="Accent4" xfId="13634" builtinId="41" hidden="1"/>
    <cellStyle name="Accent4" xfId="13674" builtinId="41" hidden="1"/>
    <cellStyle name="Accent4" xfId="13438" builtinId="41" hidden="1"/>
    <cellStyle name="Accent4" xfId="13715" builtinId="41" hidden="1"/>
    <cellStyle name="Accent4" xfId="13752" builtinId="41" hidden="1"/>
    <cellStyle name="Accent4" xfId="13795" builtinId="41" hidden="1"/>
    <cellStyle name="Accent4" xfId="13827" builtinId="41" hidden="1"/>
    <cellStyle name="Accent4" xfId="13872" builtinId="41" hidden="1"/>
    <cellStyle name="Accent4" xfId="13908" builtinId="41" hidden="1"/>
    <cellStyle name="Accent4" xfId="13941" builtinId="41" hidden="1"/>
    <cellStyle name="Accent4" xfId="13977" builtinId="41" hidden="1"/>
    <cellStyle name="Accent4" xfId="12899" builtinId="41" hidden="1"/>
    <cellStyle name="Accent4" xfId="14015" builtinId="41" hidden="1"/>
    <cellStyle name="Accent4" xfId="14047" builtinId="41" hidden="1"/>
    <cellStyle name="Accent4" xfId="14093" builtinId="41" hidden="1"/>
    <cellStyle name="Accent4" xfId="14142" builtinId="41" hidden="1"/>
    <cellStyle name="Accent4" xfId="14191" builtinId="41" hidden="1"/>
    <cellStyle name="Accent4" xfId="14233" builtinId="41" hidden="1"/>
    <cellStyle name="Accent4" xfId="14270" builtinId="41" hidden="1"/>
    <cellStyle name="Accent4" xfId="14309" builtinId="41" hidden="1"/>
    <cellStyle name="Accent4" xfId="14347" builtinId="41" hidden="1"/>
    <cellStyle name="Accent4" xfId="14381" builtinId="41" hidden="1"/>
    <cellStyle name="Accent4" xfId="14433" builtinId="41" hidden="1"/>
    <cellStyle name="Accent4" xfId="14484" builtinId="41" hidden="1"/>
    <cellStyle name="Accent4" xfId="14527" builtinId="41" hidden="1"/>
    <cellStyle name="Accent4" xfId="14563" builtinId="41" hidden="1"/>
    <cellStyle name="Accent4" xfId="14602" builtinId="41" hidden="1"/>
    <cellStyle name="Accent4" xfId="14640" builtinId="41" hidden="1"/>
    <cellStyle name="Accent4" xfId="14659" builtinId="41" hidden="1"/>
    <cellStyle name="Accent4" xfId="14712" builtinId="41" hidden="1"/>
    <cellStyle name="Accent4" xfId="14762" builtinId="41" hidden="1"/>
    <cellStyle name="Accent4" xfId="14805" builtinId="41" hidden="1"/>
    <cellStyle name="Accent4" xfId="14842" builtinId="41" hidden="1"/>
    <cellStyle name="Accent4" xfId="14881" builtinId="41" hidden="1"/>
    <cellStyle name="Accent4" xfId="14919" builtinId="41" hidden="1"/>
    <cellStyle name="Accent4" xfId="14943" builtinId="41" hidden="1"/>
    <cellStyle name="Accent4" xfId="14993" builtinId="41" hidden="1"/>
    <cellStyle name="Accent4" xfId="15042" builtinId="41" hidden="1"/>
    <cellStyle name="Accent4" xfId="15083" builtinId="41" hidden="1"/>
    <cellStyle name="Accent4" xfId="15119" builtinId="41" hidden="1"/>
    <cellStyle name="Accent4" xfId="15158" builtinId="41" hidden="1"/>
    <cellStyle name="Accent4" xfId="15196" builtinId="41" hidden="1"/>
    <cellStyle name="Accent4" xfId="15214" builtinId="41" hidden="1"/>
    <cellStyle name="Accent4" xfId="15254" builtinId="41" hidden="1"/>
    <cellStyle name="Accent4" xfId="15299" builtinId="41" hidden="1"/>
    <cellStyle name="Accent4" xfId="15340" builtinId="41" hidden="1"/>
    <cellStyle name="Accent4" xfId="15375" builtinId="41" hidden="1"/>
    <cellStyle name="Accent4" xfId="15414" builtinId="41" hidden="1"/>
    <cellStyle name="Accent4" xfId="15449" builtinId="41" hidden="1"/>
    <cellStyle name="Accent4" xfId="15489" builtinId="41" hidden="1"/>
    <cellStyle name="Accent4" xfId="15530" builtinId="41" hidden="1"/>
    <cellStyle name="Accent5" xfId="41" builtinId="45" hidden="1"/>
    <cellStyle name="Accent5" xfId="95" builtinId="45" hidden="1"/>
    <cellStyle name="Accent5" xfId="146" builtinId="45" hidden="1"/>
    <cellStyle name="Accent5" xfId="199" builtinId="45" hidden="1"/>
    <cellStyle name="Accent5" xfId="239" builtinId="45" hidden="1"/>
    <cellStyle name="Accent5" xfId="285" builtinId="45" hidden="1"/>
    <cellStyle name="Accent5" xfId="335" builtinId="45" hidden="1"/>
    <cellStyle name="Accent5" xfId="374" builtinId="45" hidden="1"/>
    <cellStyle name="Accent5" xfId="422" builtinId="45" hidden="1"/>
    <cellStyle name="Accent5" xfId="457" builtinId="45" hidden="1"/>
    <cellStyle name="Accent5" xfId="506" builtinId="45" hidden="1"/>
    <cellStyle name="Accent5" xfId="546" builtinId="45" hidden="1"/>
    <cellStyle name="Accent5" xfId="582" builtinId="45" hidden="1"/>
    <cellStyle name="Accent5" xfId="622" builtinId="45" hidden="1"/>
    <cellStyle name="Accent5" xfId="669" builtinId="45" hidden="1"/>
    <cellStyle name="Accent5" xfId="717" builtinId="45" hidden="1"/>
    <cellStyle name="Accent5" xfId="756" builtinId="45" hidden="1"/>
    <cellStyle name="Accent5" xfId="803" builtinId="45" hidden="1"/>
    <cellStyle name="Accent5" xfId="839" builtinId="45" hidden="1"/>
    <cellStyle name="Accent5" xfId="888" builtinId="45" hidden="1"/>
    <cellStyle name="Accent5" xfId="927" builtinId="45" hidden="1"/>
    <cellStyle name="Accent5" xfId="962" builtinId="45" hidden="1"/>
    <cellStyle name="Accent5" xfId="1000" builtinId="45" hidden="1"/>
    <cellStyle name="Accent5" xfId="637" builtinId="45" hidden="1"/>
    <cellStyle name="Accent5" xfId="1053" builtinId="45" hidden="1"/>
    <cellStyle name="Accent5" xfId="1093" builtinId="45" hidden="1"/>
    <cellStyle name="Accent5" xfId="1139" builtinId="45" hidden="1"/>
    <cellStyle name="Accent5" xfId="1175" builtinId="45" hidden="1"/>
    <cellStyle name="Accent5" xfId="1224" builtinId="45" hidden="1"/>
    <cellStyle name="Accent5" xfId="1265" builtinId="45" hidden="1"/>
    <cellStyle name="Accent5" xfId="1301" builtinId="45" hidden="1"/>
    <cellStyle name="Accent5" xfId="1341" builtinId="45" hidden="1"/>
    <cellStyle name="Accent5" xfId="1349" builtinId="45" hidden="1"/>
    <cellStyle name="Accent5" xfId="1382" builtinId="45" hidden="1"/>
    <cellStyle name="Accent5" xfId="1419" builtinId="45" hidden="1"/>
    <cellStyle name="Accent5" xfId="1462" builtinId="45" hidden="1"/>
    <cellStyle name="Accent5" xfId="1494" builtinId="45" hidden="1"/>
    <cellStyle name="Accent5" xfId="1539" builtinId="45" hidden="1"/>
    <cellStyle name="Accent5" xfId="1575" builtinId="45" hidden="1"/>
    <cellStyle name="Accent5" xfId="1608" builtinId="45" hidden="1"/>
    <cellStyle name="Accent5" xfId="1644" builtinId="45" hidden="1"/>
    <cellStyle name="Accent5" xfId="605" builtinId="45" hidden="1"/>
    <cellStyle name="Accent5" xfId="1682" builtinId="45" hidden="1"/>
    <cellStyle name="Accent5" xfId="1714" builtinId="45" hidden="1"/>
    <cellStyle name="Accent5" xfId="1761" builtinId="45" hidden="1"/>
    <cellStyle name="Accent5" xfId="1810" builtinId="45" hidden="1"/>
    <cellStyle name="Accent5" xfId="1859" builtinId="45" hidden="1"/>
    <cellStyle name="Accent5" xfId="1902" builtinId="45" hidden="1"/>
    <cellStyle name="Accent5" xfId="1939" builtinId="45" hidden="1"/>
    <cellStyle name="Accent5" xfId="1979" builtinId="45" hidden="1"/>
    <cellStyle name="Accent5" xfId="2017" builtinId="45" hidden="1"/>
    <cellStyle name="Accent5" xfId="2052" builtinId="45" hidden="1"/>
    <cellStyle name="Accent5" xfId="2105" builtinId="45" hidden="1"/>
    <cellStyle name="Accent5" xfId="2156" builtinId="45" hidden="1"/>
    <cellStyle name="Accent5" xfId="2200" builtinId="45" hidden="1"/>
    <cellStyle name="Accent5" xfId="2236" builtinId="45" hidden="1"/>
    <cellStyle name="Accent5" xfId="2276" builtinId="45" hidden="1"/>
    <cellStyle name="Accent5" xfId="2314" builtinId="45" hidden="1"/>
    <cellStyle name="Accent5" xfId="2334" builtinId="45" hidden="1"/>
    <cellStyle name="Accent5" xfId="2387" builtinId="45" hidden="1"/>
    <cellStyle name="Accent5" xfId="2437" builtinId="45" hidden="1"/>
    <cellStyle name="Accent5" xfId="2481" builtinId="45" hidden="1"/>
    <cellStyle name="Accent5" xfId="2518" builtinId="45" hidden="1"/>
    <cellStyle name="Accent5" xfId="2558" builtinId="45" hidden="1"/>
    <cellStyle name="Accent5" xfId="2596" builtinId="45" hidden="1"/>
    <cellStyle name="Accent5" xfId="2621" builtinId="45" hidden="1"/>
    <cellStyle name="Accent5" xfId="2671" builtinId="45" hidden="1"/>
    <cellStyle name="Accent5" xfId="2720" builtinId="45" hidden="1"/>
    <cellStyle name="Accent5" xfId="2762" builtinId="45" hidden="1"/>
    <cellStyle name="Accent5" xfId="2798" builtinId="45" hidden="1"/>
    <cellStyle name="Accent5" xfId="2838" builtinId="45" hidden="1"/>
    <cellStyle name="Accent5" xfId="2876" builtinId="45" hidden="1"/>
    <cellStyle name="Accent5" xfId="2895" builtinId="45" hidden="1"/>
    <cellStyle name="Accent5" xfId="2935" builtinId="45" hidden="1"/>
    <cellStyle name="Accent5" xfId="2980" builtinId="45" hidden="1"/>
    <cellStyle name="Accent5" xfId="3022" builtinId="45" hidden="1"/>
    <cellStyle name="Accent5" xfId="3057" builtinId="45" hidden="1"/>
    <cellStyle name="Accent5" xfId="3097" builtinId="45" hidden="1"/>
    <cellStyle name="Accent5" xfId="3132" builtinId="45" hidden="1"/>
    <cellStyle name="Accent5" xfId="3172" builtinId="45" hidden="1"/>
    <cellStyle name="Accent5" xfId="3213" builtinId="45" hidden="1"/>
    <cellStyle name="Accent5" xfId="3247" builtinId="45" hidden="1"/>
    <cellStyle name="Accent5" xfId="3296" builtinId="45" hidden="1"/>
    <cellStyle name="Accent5" xfId="3336" builtinId="45" hidden="1"/>
    <cellStyle name="Accent5" xfId="3382" builtinId="45" hidden="1"/>
    <cellStyle name="Accent5" xfId="3432" builtinId="45" hidden="1"/>
    <cellStyle name="Accent5" xfId="3471" builtinId="45" hidden="1"/>
    <cellStyle name="Accent5" xfId="3519" builtinId="45" hidden="1"/>
    <cellStyle name="Accent5" xfId="3554" builtinId="45" hidden="1"/>
    <cellStyle name="Accent5" xfId="3603" builtinId="45" hidden="1"/>
    <cellStyle name="Accent5" xfId="3643" builtinId="45" hidden="1"/>
    <cellStyle name="Accent5" xfId="3679" builtinId="45" hidden="1"/>
    <cellStyle name="Accent5" xfId="3719" builtinId="45" hidden="1"/>
    <cellStyle name="Accent5" xfId="3766" builtinId="45" hidden="1"/>
    <cellStyle name="Accent5" xfId="3814" builtinId="45" hidden="1"/>
    <cellStyle name="Accent5" xfId="3853" builtinId="45" hidden="1"/>
    <cellStyle name="Accent5" xfId="3900" builtinId="45" hidden="1"/>
    <cellStyle name="Accent5" xfId="3936" builtinId="45" hidden="1"/>
    <cellStyle name="Accent5" xfId="3985" builtinId="45" hidden="1"/>
    <cellStyle name="Accent5" xfId="4024" builtinId="45" hidden="1"/>
    <cellStyle name="Accent5" xfId="4059" builtinId="45" hidden="1"/>
    <cellStyle name="Accent5" xfId="4097" builtinId="45" hidden="1"/>
    <cellStyle name="Accent5" xfId="3734" builtinId="45" hidden="1"/>
    <cellStyle name="Accent5" xfId="4150" builtinId="45" hidden="1"/>
    <cellStyle name="Accent5" xfId="4190" builtinId="45" hidden="1"/>
    <cellStyle name="Accent5" xfId="4236" builtinId="45" hidden="1"/>
    <cellStyle name="Accent5" xfId="4272" builtinId="45" hidden="1"/>
    <cellStyle name="Accent5" xfId="4321" builtinId="45" hidden="1"/>
    <cellStyle name="Accent5" xfId="4362" builtinId="45" hidden="1"/>
    <cellStyle name="Accent5" xfId="4398" builtinId="45" hidden="1"/>
    <cellStyle name="Accent5" xfId="4438" builtinId="45" hidden="1"/>
    <cellStyle name="Accent5" xfId="4446" builtinId="45" hidden="1"/>
    <cellStyle name="Accent5" xfId="4479" builtinId="45" hidden="1"/>
    <cellStyle name="Accent5" xfId="4516" builtinId="45" hidden="1"/>
    <cellStyle name="Accent5" xfId="4559" builtinId="45" hidden="1"/>
    <cellStyle name="Accent5" xfId="4591" builtinId="45" hidden="1"/>
    <cellStyle name="Accent5" xfId="4636" builtinId="45" hidden="1"/>
    <cellStyle name="Accent5" xfId="4672" builtinId="45" hidden="1"/>
    <cellStyle name="Accent5" xfId="4705" builtinId="45" hidden="1"/>
    <cellStyle name="Accent5" xfId="4741" builtinId="45" hidden="1"/>
    <cellStyle name="Accent5" xfId="3702" builtinId="45" hidden="1"/>
    <cellStyle name="Accent5" xfId="4779" builtinId="45" hidden="1"/>
    <cellStyle name="Accent5" xfId="4811" builtinId="45" hidden="1"/>
    <cellStyle name="Accent5" xfId="4858" builtinId="45" hidden="1"/>
    <cellStyle name="Accent5" xfId="4907" builtinId="45" hidden="1"/>
    <cellStyle name="Accent5" xfId="4956" builtinId="45" hidden="1"/>
    <cellStyle name="Accent5" xfId="4999" builtinId="45" hidden="1"/>
    <cellStyle name="Accent5" xfId="5036" builtinId="45" hidden="1"/>
    <cellStyle name="Accent5" xfId="5076" builtinId="45" hidden="1"/>
    <cellStyle name="Accent5" xfId="5114" builtinId="45" hidden="1"/>
    <cellStyle name="Accent5" xfId="5149" builtinId="45" hidden="1"/>
    <cellStyle name="Accent5" xfId="5202" builtinId="45" hidden="1"/>
    <cellStyle name="Accent5" xfId="5253" builtinId="45" hidden="1"/>
    <cellStyle name="Accent5" xfId="5297" builtinId="45" hidden="1"/>
    <cellStyle name="Accent5" xfId="5333" builtinId="45" hidden="1"/>
    <cellStyle name="Accent5" xfId="5373" builtinId="45" hidden="1"/>
    <cellStyle name="Accent5" xfId="5411" builtinId="45" hidden="1"/>
    <cellStyle name="Accent5" xfId="5431" builtinId="45" hidden="1"/>
    <cellStyle name="Accent5" xfId="5484" builtinId="45" hidden="1"/>
    <cellStyle name="Accent5" xfId="5534" builtinId="45" hidden="1"/>
    <cellStyle name="Accent5" xfId="5578" builtinId="45" hidden="1"/>
    <cellStyle name="Accent5" xfId="5615" builtinId="45" hidden="1"/>
    <cellStyle name="Accent5" xfId="5655" builtinId="45" hidden="1"/>
    <cellStyle name="Accent5" xfId="5693" builtinId="45" hidden="1"/>
    <cellStyle name="Accent5" xfId="5718" builtinId="45" hidden="1"/>
    <cellStyle name="Accent5" xfId="5768" builtinId="45" hidden="1"/>
    <cellStyle name="Accent5" xfId="5817" builtinId="45" hidden="1"/>
    <cellStyle name="Accent5" xfId="5859" builtinId="45" hidden="1"/>
    <cellStyle name="Accent5" xfId="5895" builtinId="45" hidden="1"/>
    <cellStyle name="Accent5" xfId="5935" builtinId="45" hidden="1"/>
    <cellStyle name="Accent5" xfId="5973" builtinId="45" hidden="1"/>
    <cellStyle name="Accent5" xfId="5992" builtinId="45" hidden="1"/>
    <cellStyle name="Accent5" xfId="6032" builtinId="45" hidden="1"/>
    <cellStyle name="Accent5" xfId="6077" builtinId="45" hidden="1"/>
    <cellStyle name="Accent5" xfId="6119" builtinId="45" hidden="1"/>
    <cellStyle name="Accent5" xfId="6154" builtinId="45" hidden="1"/>
    <cellStyle name="Accent5" xfId="6194" builtinId="45" hidden="1"/>
    <cellStyle name="Accent5" xfId="6229" builtinId="45" hidden="1"/>
    <cellStyle name="Accent5" xfId="6269" builtinId="45" hidden="1"/>
    <cellStyle name="Accent5" xfId="6310" builtinId="45" hidden="1"/>
    <cellStyle name="Accent5" xfId="6333" builtinId="45" hidden="1"/>
    <cellStyle name="Accent5" xfId="6379" builtinId="45" hidden="1"/>
    <cellStyle name="Accent5" xfId="6419" builtinId="45" hidden="1"/>
    <cellStyle name="Accent5" xfId="6463" builtinId="45" hidden="1"/>
    <cellStyle name="Accent5" xfId="6513" builtinId="45" hidden="1"/>
    <cellStyle name="Accent5" xfId="6552" builtinId="45" hidden="1"/>
    <cellStyle name="Accent5" xfId="6600" builtinId="45" hidden="1"/>
    <cellStyle name="Accent5" xfId="6635" builtinId="45" hidden="1"/>
    <cellStyle name="Accent5" xfId="6684" builtinId="45" hidden="1"/>
    <cellStyle name="Accent5" xfId="6724" builtinId="45" hidden="1"/>
    <cellStyle name="Accent5" xfId="6760" builtinId="45" hidden="1"/>
    <cellStyle name="Accent5" xfId="6800" builtinId="45" hidden="1"/>
    <cellStyle name="Accent5" xfId="6847" builtinId="45" hidden="1"/>
    <cellStyle name="Accent5" xfId="6895" builtinId="45" hidden="1"/>
    <cellStyle name="Accent5" xfId="6934" builtinId="45" hidden="1"/>
    <cellStyle name="Accent5" xfId="6981" builtinId="45" hidden="1"/>
    <cellStyle name="Accent5" xfId="7017" builtinId="45" hidden="1"/>
    <cellStyle name="Accent5" xfId="7066" builtinId="45" hidden="1"/>
    <cellStyle name="Accent5" xfId="7105" builtinId="45" hidden="1"/>
    <cellStyle name="Accent5" xfId="7140" builtinId="45" hidden="1"/>
    <cellStyle name="Accent5" xfId="7178" builtinId="45" hidden="1"/>
    <cellStyle name="Accent5" xfId="6815" builtinId="45" hidden="1"/>
    <cellStyle name="Accent5" xfId="7231" builtinId="45" hidden="1"/>
    <cellStyle name="Accent5" xfId="7271" builtinId="45" hidden="1"/>
    <cellStyle name="Accent5" xfId="7317" builtinId="45" hidden="1"/>
    <cellStyle name="Accent5" xfId="7353" builtinId="45" hidden="1"/>
    <cellStyle name="Accent5" xfId="7402" builtinId="45" hidden="1"/>
    <cellStyle name="Accent5" xfId="7443" builtinId="45" hidden="1"/>
    <cellStyle name="Accent5" xfId="7479" builtinId="45" hidden="1"/>
    <cellStyle name="Accent5" xfId="7519" builtinId="45" hidden="1"/>
    <cellStyle name="Accent5" xfId="7527" builtinId="45" hidden="1"/>
    <cellStyle name="Accent5" xfId="7560" builtinId="45" hidden="1"/>
    <cellStyle name="Accent5" xfId="7597" builtinId="45" hidden="1"/>
    <cellStyle name="Accent5" xfId="7640" builtinId="45" hidden="1"/>
    <cellStyle name="Accent5" xfId="7672" builtinId="45" hidden="1"/>
    <cellStyle name="Accent5" xfId="7717" builtinId="45" hidden="1"/>
    <cellStyle name="Accent5" xfId="7753" builtinId="45" hidden="1"/>
    <cellStyle name="Accent5" xfId="7786" builtinId="45" hidden="1"/>
    <cellStyle name="Accent5" xfId="7822" builtinId="45" hidden="1"/>
    <cellStyle name="Accent5" xfId="6783" builtinId="45" hidden="1"/>
    <cellStyle name="Accent5" xfId="7860" builtinId="45" hidden="1"/>
    <cellStyle name="Accent5" xfId="7892" builtinId="45" hidden="1"/>
    <cellStyle name="Accent5" xfId="7939" builtinId="45" hidden="1"/>
    <cellStyle name="Accent5" xfId="7988" builtinId="45" hidden="1"/>
    <cellStyle name="Accent5" xfId="8037" builtinId="45" hidden="1"/>
    <cellStyle name="Accent5" xfId="8080" builtinId="45" hidden="1"/>
    <cellStyle name="Accent5" xfId="8117" builtinId="45" hidden="1"/>
    <cellStyle name="Accent5" xfId="8157" builtinId="45" hidden="1"/>
    <cellStyle name="Accent5" xfId="8195" builtinId="45" hidden="1"/>
    <cellStyle name="Accent5" xfId="8230" builtinId="45" hidden="1"/>
    <cellStyle name="Accent5" xfId="8282" builtinId="45" hidden="1"/>
    <cellStyle name="Accent5" xfId="8333" builtinId="45" hidden="1"/>
    <cellStyle name="Accent5" xfId="8377" builtinId="45" hidden="1"/>
    <cellStyle name="Accent5" xfId="8413" builtinId="45" hidden="1"/>
    <cellStyle name="Accent5" xfId="8453" builtinId="45" hidden="1"/>
    <cellStyle name="Accent5" xfId="8491" builtinId="45" hidden="1"/>
    <cellStyle name="Accent5" xfId="8511" builtinId="45" hidden="1"/>
    <cellStyle name="Accent5" xfId="8564" builtinId="45" hidden="1"/>
    <cellStyle name="Accent5" xfId="8614" builtinId="45" hidden="1"/>
    <cellStyle name="Accent5" xfId="8658" builtinId="45" hidden="1"/>
    <cellStyle name="Accent5" xfId="8695" builtinId="45" hidden="1"/>
    <cellStyle name="Accent5" xfId="8735" builtinId="45" hidden="1"/>
    <cellStyle name="Accent5" xfId="8773" builtinId="45" hidden="1"/>
    <cellStyle name="Accent5" xfId="8798" builtinId="45" hidden="1"/>
    <cellStyle name="Accent5" xfId="8848" builtinId="45" hidden="1"/>
    <cellStyle name="Accent5" xfId="8897" builtinId="45" hidden="1"/>
    <cellStyle name="Accent5" xfId="8939" builtinId="45" hidden="1"/>
    <cellStyle name="Accent5" xfId="8975" builtinId="45" hidden="1"/>
    <cellStyle name="Accent5" xfId="9015" builtinId="45" hidden="1"/>
    <cellStyle name="Accent5" xfId="9053" builtinId="45" hidden="1"/>
    <cellStyle name="Accent5" xfId="9071" builtinId="45" hidden="1"/>
    <cellStyle name="Accent5" xfId="9111" builtinId="45" hidden="1"/>
    <cellStyle name="Accent5" xfId="9156" builtinId="45" hidden="1"/>
    <cellStyle name="Accent5" xfId="9197" builtinId="45" hidden="1"/>
    <cellStyle name="Accent5" xfId="9232" builtinId="45" hidden="1"/>
    <cellStyle name="Accent5" xfId="9271" builtinId="45" hidden="1"/>
    <cellStyle name="Accent5" xfId="9306" builtinId="45" hidden="1"/>
    <cellStyle name="Accent5" xfId="9346" builtinId="45" hidden="1"/>
    <cellStyle name="Accent5" xfId="9387" builtinId="45" hidden="1"/>
    <cellStyle name="Accent5" xfId="9406" builtinId="45" hidden="1"/>
    <cellStyle name="Accent5" xfId="9447" builtinId="45" hidden="1"/>
    <cellStyle name="Accent5" xfId="9486" builtinId="45" hidden="1"/>
    <cellStyle name="Accent5" xfId="9530" builtinId="45" hidden="1"/>
    <cellStyle name="Accent5" xfId="9580" builtinId="45" hidden="1"/>
    <cellStyle name="Accent5" xfId="9619" builtinId="45" hidden="1"/>
    <cellStyle name="Accent5" xfId="9667" builtinId="45" hidden="1"/>
    <cellStyle name="Accent5" xfId="9702" builtinId="45" hidden="1"/>
    <cellStyle name="Accent5" xfId="9751" builtinId="45" hidden="1"/>
    <cellStyle name="Accent5" xfId="9791" builtinId="45" hidden="1"/>
    <cellStyle name="Accent5" xfId="9827" builtinId="45" hidden="1"/>
    <cellStyle name="Accent5" xfId="9867" builtinId="45" hidden="1"/>
    <cellStyle name="Accent5" xfId="9914" builtinId="45" hidden="1"/>
    <cellStyle name="Accent5" xfId="9962" builtinId="45" hidden="1"/>
    <cellStyle name="Accent5" xfId="10001" builtinId="45" hidden="1"/>
    <cellStyle name="Accent5" xfId="10048" builtinId="45" hidden="1"/>
    <cellStyle name="Accent5" xfId="10084" builtinId="45" hidden="1"/>
    <cellStyle name="Accent5" xfId="10133" builtinId="45" hidden="1"/>
    <cellStyle name="Accent5" xfId="10172" builtinId="45" hidden="1"/>
    <cellStyle name="Accent5" xfId="10207" builtinId="45" hidden="1"/>
    <cellStyle name="Accent5" xfId="10245" builtinId="45" hidden="1"/>
    <cellStyle name="Accent5" xfId="9882" builtinId="45" hidden="1"/>
    <cellStyle name="Accent5" xfId="10298" builtinId="45" hidden="1"/>
    <cellStyle name="Accent5" xfId="10338" builtinId="45" hidden="1"/>
    <cellStyle name="Accent5" xfId="10384" builtinId="45" hidden="1"/>
    <cellStyle name="Accent5" xfId="10420" builtinId="45" hidden="1"/>
    <cellStyle name="Accent5" xfId="10469" builtinId="45" hidden="1"/>
    <cellStyle name="Accent5" xfId="10510" builtinId="45" hidden="1"/>
    <cellStyle name="Accent5" xfId="10546" builtinId="45" hidden="1"/>
    <cellStyle name="Accent5" xfId="10586" builtinId="45" hidden="1"/>
    <cellStyle name="Accent5" xfId="10594" builtinId="45" hidden="1"/>
    <cellStyle name="Accent5" xfId="10627" builtinId="45" hidden="1"/>
    <cellStyle name="Accent5" xfId="10664" builtinId="45" hidden="1"/>
    <cellStyle name="Accent5" xfId="10707" builtinId="45" hidden="1"/>
    <cellStyle name="Accent5" xfId="10739" builtinId="45" hidden="1"/>
    <cellStyle name="Accent5" xfId="10784" builtinId="45" hidden="1"/>
    <cellStyle name="Accent5" xfId="10820" builtinId="45" hidden="1"/>
    <cellStyle name="Accent5" xfId="10853" builtinId="45" hidden="1"/>
    <cellStyle name="Accent5" xfId="10889" builtinId="45" hidden="1"/>
    <cellStyle name="Accent5" xfId="9850" builtinId="45" hidden="1"/>
    <cellStyle name="Accent5" xfId="10927" builtinId="45" hidden="1"/>
    <cellStyle name="Accent5" xfId="10959" builtinId="45" hidden="1"/>
    <cellStyle name="Accent5" xfId="11006" builtinId="45" hidden="1"/>
    <cellStyle name="Accent5" xfId="11055" builtinId="45" hidden="1"/>
    <cellStyle name="Accent5" xfId="11104" builtinId="45" hidden="1"/>
    <cellStyle name="Accent5" xfId="11147" builtinId="45" hidden="1"/>
    <cellStyle name="Accent5" xfId="11184" builtinId="45" hidden="1"/>
    <cellStyle name="Accent5" xfId="11224" builtinId="45" hidden="1"/>
    <cellStyle name="Accent5" xfId="11262" builtinId="45" hidden="1"/>
    <cellStyle name="Accent5" xfId="11297" builtinId="45" hidden="1"/>
    <cellStyle name="Accent5" xfId="11350" builtinId="45" hidden="1"/>
    <cellStyle name="Accent5" xfId="11401" builtinId="45" hidden="1"/>
    <cellStyle name="Accent5" xfId="11445" builtinId="45" hidden="1"/>
    <cellStyle name="Accent5" xfId="11481" builtinId="45" hidden="1"/>
    <cellStyle name="Accent5" xfId="11521" builtinId="45" hidden="1"/>
    <cellStyle name="Accent5" xfId="11559" builtinId="45" hidden="1"/>
    <cellStyle name="Accent5" xfId="11579" builtinId="45" hidden="1"/>
    <cellStyle name="Accent5" xfId="11632" builtinId="45" hidden="1"/>
    <cellStyle name="Accent5" xfId="11682" builtinId="45" hidden="1"/>
    <cellStyle name="Accent5" xfId="11726" builtinId="45" hidden="1"/>
    <cellStyle name="Accent5" xfId="11763" builtinId="45" hidden="1"/>
    <cellStyle name="Accent5" xfId="11803" builtinId="45" hidden="1"/>
    <cellStyle name="Accent5" xfId="11841" builtinId="45" hidden="1"/>
    <cellStyle name="Accent5" xfId="11866" builtinId="45" hidden="1"/>
    <cellStyle name="Accent5" xfId="11916" builtinId="45" hidden="1"/>
    <cellStyle name="Accent5" xfId="11965" builtinId="45" hidden="1"/>
    <cellStyle name="Accent5" xfId="12007" builtinId="45" hidden="1"/>
    <cellStyle name="Accent5" xfId="12043" builtinId="45" hidden="1"/>
    <cellStyle name="Accent5" xfId="12083" builtinId="45" hidden="1"/>
    <cellStyle name="Accent5" xfId="12121" builtinId="45" hidden="1"/>
    <cellStyle name="Accent5" xfId="12140" builtinId="45" hidden="1"/>
    <cellStyle name="Accent5" xfId="12180" builtinId="45" hidden="1"/>
    <cellStyle name="Accent5" xfId="12225" builtinId="45" hidden="1"/>
    <cellStyle name="Accent5" xfId="12267" builtinId="45" hidden="1"/>
    <cellStyle name="Accent5" xfId="12302" builtinId="45" hidden="1"/>
    <cellStyle name="Accent5" xfId="12342" builtinId="45" hidden="1"/>
    <cellStyle name="Accent5" xfId="12377" builtinId="45" hidden="1"/>
    <cellStyle name="Accent5" xfId="12417" builtinId="45" hidden="1"/>
    <cellStyle name="Accent5" xfId="12458" builtinId="45" hidden="1"/>
    <cellStyle name="Accent5" xfId="12498" builtinId="45" hidden="1"/>
    <cellStyle name="Accent5" xfId="12540" builtinId="45" hidden="1"/>
    <cellStyle name="Accent5" xfId="12579" builtinId="45" hidden="1"/>
    <cellStyle name="Accent5" xfId="12622" builtinId="45" hidden="1"/>
    <cellStyle name="Accent5" xfId="12672" builtinId="45" hidden="1"/>
    <cellStyle name="Accent5" xfId="12711" builtinId="45" hidden="1"/>
    <cellStyle name="Accent5" xfId="12759" builtinId="45" hidden="1"/>
    <cellStyle name="Accent5" xfId="12794" builtinId="45" hidden="1"/>
    <cellStyle name="Accent5" xfId="12843" builtinId="45" hidden="1"/>
    <cellStyle name="Accent5" xfId="12883" builtinId="45" hidden="1"/>
    <cellStyle name="Accent5" xfId="12919" builtinId="45" hidden="1"/>
    <cellStyle name="Accent5" xfId="12959" builtinId="45" hidden="1"/>
    <cellStyle name="Accent5" xfId="13006" builtinId="45" hidden="1"/>
    <cellStyle name="Accent5" xfId="13054" builtinId="45" hidden="1"/>
    <cellStyle name="Accent5" xfId="13093" builtinId="45" hidden="1"/>
    <cellStyle name="Accent5" xfId="13140" builtinId="45" hidden="1"/>
    <cellStyle name="Accent5" xfId="13176" builtinId="45" hidden="1"/>
    <cellStyle name="Accent5" xfId="13225" builtinId="45" hidden="1"/>
    <cellStyle name="Accent5" xfId="13264" builtinId="45" hidden="1"/>
    <cellStyle name="Accent5" xfId="13299" builtinId="45" hidden="1"/>
    <cellStyle name="Accent5" xfId="13337" builtinId="45" hidden="1"/>
    <cellStyle name="Accent5" xfId="12974" builtinId="45" hidden="1"/>
    <cellStyle name="Accent5" xfId="13390" builtinId="45" hidden="1"/>
    <cellStyle name="Accent5" xfId="13430" builtinId="45" hidden="1"/>
    <cellStyle name="Accent5" xfId="13476" builtinId="45" hidden="1"/>
    <cellStyle name="Accent5" xfId="13512" builtinId="45" hidden="1"/>
    <cellStyle name="Accent5" xfId="13561" builtinId="45" hidden="1"/>
    <cellStyle name="Accent5" xfId="13602" builtinId="45" hidden="1"/>
    <cellStyle name="Accent5" xfId="13638" builtinId="45" hidden="1"/>
    <cellStyle name="Accent5" xfId="13678" builtinId="45" hidden="1"/>
    <cellStyle name="Accent5" xfId="13686" builtinId="45" hidden="1"/>
    <cellStyle name="Accent5" xfId="13719" builtinId="45" hidden="1"/>
    <cellStyle name="Accent5" xfId="13756" builtinId="45" hidden="1"/>
    <cellStyle name="Accent5" xfId="13799" builtinId="45" hidden="1"/>
    <cellStyle name="Accent5" xfId="13831" builtinId="45" hidden="1"/>
    <cellStyle name="Accent5" xfId="13876" builtinId="45" hidden="1"/>
    <cellStyle name="Accent5" xfId="13912" builtinId="45" hidden="1"/>
    <cellStyle name="Accent5" xfId="13945" builtinId="45" hidden="1"/>
    <cellStyle name="Accent5" xfId="13981" builtinId="45" hidden="1"/>
    <cellStyle name="Accent5" xfId="12942" builtinId="45" hidden="1"/>
    <cellStyle name="Accent5" xfId="14019" builtinId="45" hidden="1"/>
    <cellStyle name="Accent5" xfId="14051" builtinId="45" hidden="1"/>
    <cellStyle name="Accent5" xfId="14097" builtinId="45" hidden="1"/>
    <cellStyle name="Accent5" xfId="14146" builtinId="45" hidden="1"/>
    <cellStyle name="Accent5" xfId="14195" builtinId="45" hidden="1"/>
    <cellStyle name="Accent5" xfId="14237" builtinId="45" hidden="1"/>
    <cellStyle name="Accent5" xfId="14274" builtinId="45" hidden="1"/>
    <cellStyle name="Accent5" xfId="14313" builtinId="45" hidden="1"/>
    <cellStyle name="Accent5" xfId="14351" builtinId="45" hidden="1"/>
    <cellStyle name="Accent5" xfId="14385" builtinId="45" hidden="1"/>
    <cellStyle name="Accent5" xfId="14437" builtinId="45" hidden="1"/>
    <cellStyle name="Accent5" xfId="14488" builtinId="45" hidden="1"/>
    <cellStyle name="Accent5" xfId="14531" builtinId="45" hidden="1"/>
    <cellStyle name="Accent5" xfId="14567" builtinId="45" hidden="1"/>
    <cellStyle name="Accent5" xfId="14606" builtinId="45" hidden="1"/>
    <cellStyle name="Accent5" xfId="14644" builtinId="45" hidden="1"/>
    <cellStyle name="Accent5" xfId="14663" builtinId="45" hidden="1"/>
    <cellStyle name="Accent5" xfId="14716" builtinId="45" hidden="1"/>
    <cellStyle name="Accent5" xfId="14766" builtinId="45" hidden="1"/>
    <cellStyle name="Accent5" xfId="14809" builtinId="45" hidden="1"/>
    <cellStyle name="Accent5" xfId="14846" builtinId="45" hidden="1"/>
    <cellStyle name="Accent5" xfId="14885" builtinId="45" hidden="1"/>
    <cellStyle name="Accent5" xfId="14923" builtinId="45" hidden="1"/>
    <cellStyle name="Accent5" xfId="14947" builtinId="45" hidden="1"/>
    <cellStyle name="Accent5" xfId="14997" builtinId="45" hidden="1"/>
    <cellStyle name="Accent5" xfId="15046" builtinId="45" hidden="1"/>
    <cellStyle name="Accent5" xfId="15087" builtinId="45" hidden="1"/>
    <cellStyle name="Accent5" xfId="15123" builtinId="45" hidden="1"/>
    <cellStyle name="Accent5" xfId="15162" builtinId="45" hidden="1"/>
    <cellStyle name="Accent5" xfId="15200" builtinId="45" hidden="1"/>
    <cellStyle name="Accent5" xfId="15218" builtinId="45" hidden="1"/>
    <cellStyle name="Accent5" xfId="15258" builtinId="45" hidden="1"/>
    <cellStyle name="Accent5" xfId="15303" builtinId="45" hidden="1"/>
    <cellStyle name="Accent5" xfId="15344" builtinId="45" hidden="1"/>
    <cellStyle name="Accent5" xfId="15379" builtinId="45" hidden="1"/>
    <cellStyle name="Accent5" xfId="15418" builtinId="45" hidden="1"/>
    <cellStyle name="Accent5" xfId="15453" builtinId="45" hidden="1"/>
    <cellStyle name="Accent5" xfId="15493" builtinId="45" hidden="1"/>
    <cellStyle name="Accent5" xfId="15534" builtinId="45" hidden="1"/>
    <cellStyle name="Accent6" xfId="45" builtinId="49" hidden="1"/>
    <cellStyle name="Accent6" xfId="99" builtinId="49" hidden="1"/>
    <cellStyle name="Accent6" xfId="150" builtinId="49" hidden="1"/>
    <cellStyle name="Accent6" xfId="203" builtinId="49" hidden="1"/>
    <cellStyle name="Accent6" xfId="243" builtinId="49" hidden="1"/>
    <cellStyle name="Accent6" xfId="289" builtinId="49" hidden="1"/>
    <cellStyle name="Accent6" xfId="339" builtinId="49" hidden="1"/>
    <cellStyle name="Accent6" xfId="378" builtinId="49" hidden="1"/>
    <cellStyle name="Accent6" xfId="426" builtinId="49" hidden="1"/>
    <cellStyle name="Accent6" xfId="461" builtinId="49" hidden="1"/>
    <cellStyle name="Accent6" xfId="510" builtinId="49" hidden="1"/>
    <cellStyle name="Accent6" xfId="550" builtinId="49" hidden="1"/>
    <cellStyle name="Accent6" xfId="586" builtinId="49" hidden="1"/>
    <cellStyle name="Accent6" xfId="626" builtinId="49" hidden="1"/>
    <cellStyle name="Accent6" xfId="673" builtinId="49" hidden="1"/>
    <cellStyle name="Accent6" xfId="721" builtinId="49" hidden="1"/>
    <cellStyle name="Accent6" xfId="760" builtinId="49" hidden="1"/>
    <cellStyle name="Accent6" xfId="807" builtinId="49" hidden="1"/>
    <cellStyle name="Accent6" xfId="843" builtinId="49" hidden="1"/>
    <cellStyle name="Accent6" xfId="892" builtinId="49" hidden="1"/>
    <cellStyle name="Accent6" xfId="931" builtinId="49" hidden="1"/>
    <cellStyle name="Accent6" xfId="966" builtinId="49" hidden="1"/>
    <cellStyle name="Accent6" xfId="1004" builtinId="49" hidden="1"/>
    <cellStyle name="Accent6" xfId="638" builtinId="49" hidden="1"/>
    <cellStyle name="Accent6" xfId="1057" builtinId="49" hidden="1"/>
    <cellStyle name="Accent6" xfId="1097" builtinId="49" hidden="1"/>
    <cellStyle name="Accent6" xfId="1143" builtinId="49" hidden="1"/>
    <cellStyle name="Accent6" xfId="1179" builtinId="49" hidden="1"/>
    <cellStyle name="Accent6" xfId="1228" builtinId="49" hidden="1"/>
    <cellStyle name="Accent6" xfId="1269" builtinId="49" hidden="1"/>
    <cellStyle name="Accent6" xfId="1305" builtinId="49" hidden="1"/>
    <cellStyle name="Accent6" xfId="1345" builtinId="49" hidden="1"/>
    <cellStyle name="Accent6" xfId="1278" builtinId="49" hidden="1"/>
    <cellStyle name="Accent6" xfId="1386" builtinId="49" hidden="1"/>
    <cellStyle name="Accent6" xfId="1423" builtinId="49" hidden="1"/>
    <cellStyle name="Accent6" xfId="1466" builtinId="49" hidden="1"/>
    <cellStyle name="Accent6" xfId="1498" builtinId="49" hidden="1"/>
    <cellStyle name="Accent6" xfId="1543" builtinId="49" hidden="1"/>
    <cellStyle name="Accent6" xfId="1579" builtinId="49" hidden="1"/>
    <cellStyle name="Accent6" xfId="1612" builtinId="49" hidden="1"/>
    <cellStyle name="Accent6" xfId="1648" builtinId="49" hidden="1"/>
    <cellStyle name="Accent6" xfId="1076" builtinId="49" hidden="1"/>
    <cellStyle name="Accent6" xfId="1686" builtinId="49" hidden="1"/>
    <cellStyle name="Accent6" xfId="1718" builtinId="49" hidden="1"/>
    <cellStyle name="Accent6" xfId="1765" builtinId="49" hidden="1"/>
    <cellStyle name="Accent6" xfId="1814" builtinId="49" hidden="1"/>
    <cellStyle name="Accent6" xfId="1863" builtinId="49" hidden="1"/>
    <cellStyle name="Accent6" xfId="1906" builtinId="49" hidden="1"/>
    <cellStyle name="Accent6" xfId="1943" builtinId="49" hidden="1"/>
    <cellStyle name="Accent6" xfId="1983" builtinId="49" hidden="1"/>
    <cellStyle name="Accent6" xfId="2021" builtinId="49" hidden="1"/>
    <cellStyle name="Accent6" xfId="2056" builtinId="49" hidden="1"/>
    <cellStyle name="Accent6" xfId="2109" builtinId="49" hidden="1"/>
    <cellStyle name="Accent6" xfId="2160" builtinId="49" hidden="1"/>
    <cellStyle name="Accent6" xfId="2204" builtinId="49" hidden="1"/>
    <cellStyle name="Accent6" xfId="2240" builtinId="49" hidden="1"/>
    <cellStyle name="Accent6" xfId="2280" builtinId="49" hidden="1"/>
    <cellStyle name="Accent6" xfId="2318" builtinId="49" hidden="1"/>
    <cellStyle name="Accent6" xfId="2338" builtinId="49" hidden="1"/>
    <cellStyle name="Accent6" xfId="2391" builtinId="49" hidden="1"/>
    <cellStyle name="Accent6" xfId="2441" builtinId="49" hidden="1"/>
    <cellStyle name="Accent6" xfId="2485" builtinId="49" hidden="1"/>
    <cellStyle name="Accent6" xfId="2522" builtinId="49" hidden="1"/>
    <cellStyle name="Accent6" xfId="2562" builtinId="49" hidden="1"/>
    <cellStyle name="Accent6" xfId="2600" builtinId="49" hidden="1"/>
    <cellStyle name="Accent6" xfId="2625" builtinId="49" hidden="1"/>
    <cellStyle name="Accent6" xfId="2675" builtinId="49" hidden="1"/>
    <cellStyle name="Accent6" xfId="2724" builtinId="49" hidden="1"/>
    <cellStyle name="Accent6" xfId="2766" builtinId="49" hidden="1"/>
    <cellStyle name="Accent6" xfId="2802" builtinId="49" hidden="1"/>
    <cellStyle name="Accent6" xfId="2842" builtinId="49" hidden="1"/>
    <cellStyle name="Accent6" xfId="2880" builtinId="49" hidden="1"/>
    <cellStyle name="Accent6" xfId="2899" builtinId="49" hidden="1"/>
    <cellStyle name="Accent6" xfId="2939" builtinId="49" hidden="1"/>
    <cellStyle name="Accent6" xfId="2984" builtinId="49" hidden="1"/>
    <cellStyle name="Accent6" xfId="3026" builtinId="49" hidden="1"/>
    <cellStyle name="Accent6" xfId="3061" builtinId="49" hidden="1"/>
    <cellStyle name="Accent6" xfId="3101" builtinId="49" hidden="1"/>
    <cellStyle name="Accent6" xfId="3136" builtinId="49" hidden="1"/>
    <cellStyle name="Accent6" xfId="3176" builtinId="49" hidden="1"/>
    <cellStyle name="Accent6" xfId="3217" builtinId="49" hidden="1"/>
    <cellStyle name="Accent6" xfId="3251" builtinId="49" hidden="1"/>
    <cellStyle name="Accent6" xfId="3300" builtinId="49" hidden="1"/>
    <cellStyle name="Accent6" xfId="3340" builtinId="49" hidden="1"/>
    <cellStyle name="Accent6" xfId="3386" builtinId="49" hidden="1"/>
    <cellStyle name="Accent6" xfId="3436" builtinId="49" hidden="1"/>
    <cellStyle name="Accent6" xfId="3475" builtinId="49" hidden="1"/>
    <cellStyle name="Accent6" xfId="3523" builtinId="49" hidden="1"/>
    <cellStyle name="Accent6" xfId="3558" builtinId="49" hidden="1"/>
    <cellStyle name="Accent6" xfId="3607" builtinId="49" hidden="1"/>
    <cellStyle name="Accent6" xfId="3647" builtinId="49" hidden="1"/>
    <cellStyle name="Accent6" xfId="3683" builtinId="49" hidden="1"/>
    <cellStyle name="Accent6" xfId="3723" builtinId="49" hidden="1"/>
    <cellStyle name="Accent6" xfId="3770" builtinId="49" hidden="1"/>
    <cellStyle name="Accent6" xfId="3818" builtinId="49" hidden="1"/>
    <cellStyle name="Accent6" xfId="3857" builtinId="49" hidden="1"/>
    <cellStyle name="Accent6" xfId="3904" builtinId="49" hidden="1"/>
    <cellStyle name="Accent6" xfId="3940" builtinId="49" hidden="1"/>
    <cellStyle name="Accent6" xfId="3989" builtinId="49" hidden="1"/>
    <cellStyle name="Accent6" xfId="4028" builtinId="49" hidden="1"/>
    <cellStyle name="Accent6" xfId="4063" builtinId="49" hidden="1"/>
    <cellStyle name="Accent6" xfId="4101" builtinId="49" hidden="1"/>
    <cellStyle name="Accent6" xfId="3735" builtinId="49" hidden="1"/>
    <cellStyle name="Accent6" xfId="4154" builtinId="49" hidden="1"/>
    <cellStyle name="Accent6" xfId="4194" builtinId="49" hidden="1"/>
    <cellStyle name="Accent6" xfId="4240" builtinId="49" hidden="1"/>
    <cellStyle name="Accent6" xfId="4276" builtinId="49" hidden="1"/>
    <cellStyle name="Accent6" xfId="4325" builtinId="49" hidden="1"/>
    <cellStyle name="Accent6" xfId="4366" builtinId="49" hidden="1"/>
    <cellStyle name="Accent6" xfId="4402" builtinId="49" hidden="1"/>
    <cellStyle name="Accent6" xfId="4442" builtinId="49" hidden="1"/>
    <cellStyle name="Accent6" xfId="4375" builtinId="49" hidden="1"/>
    <cellStyle name="Accent6" xfId="4483" builtinId="49" hidden="1"/>
    <cellStyle name="Accent6" xfId="4520" builtinId="49" hidden="1"/>
    <cellStyle name="Accent6" xfId="4563" builtinId="49" hidden="1"/>
    <cellStyle name="Accent6" xfId="4595" builtinId="49" hidden="1"/>
    <cellStyle name="Accent6" xfId="4640" builtinId="49" hidden="1"/>
    <cellStyle name="Accent6" xfId="4676" builtinId="49" hidden="1"/>
    <cellStyle name="Accent6" xfId="4709" builtinId="49" hidden="1"/>
    <cellStyle name="Accent6" xfId="4745" builtinId="49" hidden="1"/>
    <cellStyle name="Accent6" xfId="4173" builtinId="49" hidden="1"/>
    <cellStyle name="Accent6" xfId="4783" builtinId="49" hidden="1"/>
    <cellStyle name="Accent6" xfId="4815" builtinId="49" hidden="1"/>
    <cellStyle name="Accent6" xfId="4862" builtinId="49" hidden="1"/>
    <cellStyle name="Accent6" xfId="4911" builtinId="49" hidden="1"/>
    <cellStyle name="Accent6" xfId="4960" builtinId="49" hidden="1"/>
    <cellStyle name="Accent6" xfId="5003" builtinId="49" hidden="1"/>
    <cellStyle name="Accent6" xfId="5040" builtinId="49" hidden="1"/>
    <cellStyle name="Accent6" xfId="5080" builtinId="49" hidden="1"/>
    <cellStyle name="Accent6" xfId="5118" builtinId="49" hidden="1"/>
    <cellStyle name="Accent6" xfId="5153" builtinId="49" hidden="1"/>
    <cellStyle name="Accent6" xfId="5206" builtinId="49" hidden="1"/>
    <cellStyle name="Accent6" xfId="5257" builtinId="49" hidden="1"/>
    <cellStyle name="Accent6" xfId="5301" builtinId="49" hidden="1"/>
    <cellStyle name="Accent6" xfId="5337" builtinId="49" hidden="1"/>
    <cellStyle name="Accent6" xfId="5377" builtinId="49" hidden="1"/>
    <cellStyle name="Accent6" xfId="5415" builtinId="49" hidden="1"/>
    <cellStyle name="Accent6" xfId="5435" builtinId="49" hidden="1"/>
    <cellStyle name="Accent6" xfId="5488" builtinId="49" hidden="1"/>
    <cellStyle name="Accent6" xfId="5538" builtinId="49" hidden="1"/>
    <cellStyle name="Accent6" xfId="5582" builtinId="49" hidden="1"/>
    <cellStyle name="Accent6" xfId="5619" builtinId="49" hidden="1"/>
    <cellStyle name="Accent6" xfId="5659" builtinId="49" hidden="1"/>
    <cellStyle name="Accent6" xfId="5697" builtinId="49" hidden="1"/>
    <cellStyle name="Accent6" xfId="5722" builtinId="49" hidden="1"/>
    <cellStyle name="Accent6" xfId="5772" builtinId="49" hidden="1"/>
    <cellStyle name="Accent6" xfId="5821" builtinId="49" hidden="1"/>
    <cellStyle name="Accent6" xfId="5863" builtinId="49" hidden="1"/>
    <cellStyle name="Accent6" xfId="5899" builtinId="49" hidden="1"/>
    <cellStyle name="Accent6" xfId="5939" builtinId="49" hidden="1"/>
    <cellStyle name="Accent6" xfId="5977" builtinId="49" hidden="1"/>
    <cellStyle name="Accent6" xfId="5996" builtinId="49" hidden="1"/>
    <cellStyle name="Accent6" xfId="6036" builtinId="49" hidden="1"/>
    <cellStyle name="Accent6" xfId="6081" builtinId="49" hidden="1"/>
    <cellStyle name="Accent6" xfId="6123" builtinId="49" hidden="1"/>
    <cellStyle name="Accent6" xfId="6158" builtinId="49" hidden="1"/>
    <cellStyle name="Accent6" xfId="6198" builtinId="49" hidden="1"/>
    <cellStyle name="Accent6" xfId="6233" builtinId="49" hidden="1"/>
    <cellStyle name="Accent6" xfId="6273" builtinId="49" hidden="1"/>
    <cellStyle name="Accent6" xfId="6314" builtinId="49" hidden="1"/>
    <cellStyle name="Accent6" xfId="6337" builtinId="49" hidden="1"/>
    <cellStyle name="Accent6" xfId="6383" builtinId="49" hidden="1"/>
    <cellStyle name="Accent6" xfId="6423" builtinId="49" hidden="1"/>
    <cellStyle name="Accent6" xfId="6467" builtinId="49" hidden="1"/>
    <cellStyle name="Accent6" xfId="6517" builtinId="49" hidden="1"/>
    <cellStyle name="Accent6" xfId="6556" builtinId="49" hidden="1"/>
    <cellStyle name="Accent6" xfId="6604" builtinId="49" hidden="1"/>
    <cellStyle name="Accent6" xfId="6639" builtinId="49" hidden="1"/>
    <cellStyle name="Accent6" xfId="6688" builtinId="49" hidden="1"/>
    <cellStyle name="Accent6" xfId="6728" builtinId="49" hidden="1"/>
    <cellStyle name="Accent6" xfId="6764" builtinId="49" hidden="1"/>
    <cellStyle name="Accent6" xfId="6804" builtinId="49" hidden="1"/>
    <cellStyle name="Accent6" xfId="6851" builtinId="49" hidden="1"/>
    <cellStyle name="Accent6" xfId="6899" builtinId="49" hidden="1"/>
    <cellStyle name="Accent6" xfId="6938" builtinId="49" hidden="1"/>
    <cellStyle name="Accent6" xfId="6985" builtinId="49" hidden="1"/>
    <cellStyle name="Accent6" xfId="7021" builtinId="49" hidden="1"/>
    <cellStyle name="Accent6" xfId="7070" builtinId="49" hidden="1"/>
    <cellStyle name="Accent6" xfId="7109" builtinId="49" hidden="1"/>
    <cellStyle name="Accent6" xfId="7144" builtinId="49" hidden="1"/>
    <cellStyle name="Accent6" xfId="7182" builtinId="49" hidden="1"/>
    <cellStyle name="Accent6" xfId="6816" builtinId="49" hidden="1"/>
    <cellStyle name="Accent6" xfId="7235" builtinId="49" hidden="1"/>
    <cellStyle name="Accent6" xfId="7275" builtinId="49" hidden="1"/>
    <cellStyle name="Accent6" xfId="7321" builtinId="49" hidden="1"/>
    <cellStyle name="Accent6" xfId="7357" builtinId="49" hidden="1"/>
    <cellStyle name="Accent6" xfId="7406" builtinId="49" hidden="1"/>
    <cellStyle name="Accent6" xfId="7447" builtinId="49" hidden="1"/>
    <cellStyle name="Accent6" xfId="7483" builtinId="49" hidden="1"/>
    <cellStyle name="Accent6" xfId="7523" builtinId="49" hidden="1"/>
    <cellStyle name="Accent6" xfId="7456" builtinId="49" hidden="1"/>
    <cellStyle name="Accent6" xfId="7564" builtinId="49" hidden="1"/>
    <cellStyle name="Accent6" xfId="7601" builtinId="49" hidden="1"/>
    <cellStyle name="Accent6" xfId="7644" builtinId="49" hidden="1"/>
    <cellStyle name="Accent6" xfId="7676" builtinId="49" hidden="1"/>
    <cellStyle name="Accent6" xfId="7721" builtinId="49" hidden="1"/>
    <cellStyle name="Accent6" xfId="7757" builtinId="49" hidden="1"/>
    <cellStyle name="Accent6" xfId="7790" builtinId="49" hidden="1"/>
    <cellStyle name="Accent6" xfId="7826" builtinId="49" hidden="1"/>
    <cellStyle name="Accent6" xfId="7254" builtinId="49" hidden="1"/>
    <cellStyle name="Accent6" xfId="7864" builtinId="49" hidden="1"/>
    <cellStyle name="Accent6" xfId="7896" builtinId="49" hidden="1"/>
    <cellStyle name="Accent6" xfId="7943" builtinId="49" hidden="1"/>
    <cellStyle name="Accent6" xfId="7992" builtinId="49" hidden="1"/>
    <cellStyle name="Accent6" xfId="8041" builtinId="49" hidden="1"/>
    <cellStyle name="Accent6" xfId="8084" builtinId="49" hidden="1"/>
    <cellStyle name="Accent6" xfId="8121" builtinId="49" hidden="1"/>
    <cellStyle name="Accent6" xfId="8161" builtinId="49" hidden="1"/>
    <cellStyle name="Accent6" xfId="8199" builtinId="49" hidden="1"/>
    <cellStyle name="Accent6" xfId="8234" builtinId="49" hidden="1"/>
    <cellStyle name="Accent6" xfId="8286" builtinId="49" hidden="1"/>
    <cellStyle name="Accent6" xfId="8337" builtinId="49" hidden="1"/>
    <cellStyle name="Accent6" xfId="8381" builtinId="49" hidden="1"/>
    <cellStyle name="Accent6" xfId="8417" builtinId="49" hidden="1"/>
    <cellStyle name="Accent6" xfId="8457" builtinId="49" hidden="1"/>
    <cellStyle name="Accent6" xfId="8495" builtinId="49" hidden="1"/>
    <cellStyle name="Accent6" xfId="8515" builtinId="49" hidden="1"/>
    <cellStyle name="Accent6" xfId="8568" builtinId="49" hidden="1"/>
    <cellStyle name="Accent6" xfId="8618" builtinId="49" hidden="1"/>
    <cellStyle name="Accent6" xfId="8662" builtinId="49" hidden="1"/>
    <cellStyle name="Accent6" xfId="8699" builtinId="49" hidden="1"/>
    <cellStyle name="Accent6" xfId="8739" builtinId="49" hidden="1"/>
    <cellStyle name="Accent6" xfId="8777" builtinId="49" hidden="1"/>
    <cellStyle name="Accent6" xfId="8802" builtinId="49" hidden="1"/>
    <cellStyle name="Accent6" xfId="8852" builtinId="49" hidden="1"/>
    <cellStyle name="Accent6" xfId="8901" builtinId="49" hidden="1"/>
    <cellStyle name="Accent6" xfId="8943" builtinId="49" hidden="1"/>
    <cellStyle name="Accent6" xfId="8979" builtinId="49" hidden="1"/>
    <cellStyle name="Accent6" xfId="9019" builtinId="49" hidden="1"/>
    <cellStyle name="Accent6" xfId="9057" builtinId="49" hidden="1"/>
    <cellStyle name="Accent6" xfId="9075" builtinId="49" hidden="1"/>
    <cellStyle name="Accent6" xfId="9115" builtinId="49" hidden="1"/>
    <cellStyle name="Accent6" xfId="9160" builtinId="49" hidden="1"/>
    <cellStyle name="Accent6" xfId="9201" builtinId="49" hidden="1"/>
    <cellStyle name="Accent6" xfId="9236" builtinId="49" hidden="1"/>
    <cellStyle name="Accent6" xfId="9275" builtinId="49" hidden="1"/>
    <cellStyle name="Accent6" xfId="9310" builtinId="49" hidden="1"/>
    <cellStyle name="Accent6" xfId="9350" builtinId="49" hidden="1"/>
    <cellStyle name="Accent6" xfId="9391" builtinId="49" hidden="1"/>
    <cellStyle name="Accent6" xfId="9410" builtinId="49" hidden="1"/>
    <cellStyle name="Accent6" xfId="9451" builtinId="49" hidden="1"/>
    <cellStyle name="Accent6" xfId="9490" builtinId="49" hidden="1"/>
    <cellStyle name="Accent6" xfId="9534" builtinId="49" hidden="1"/>
    <cellStyle name="Accent6" xfId="9584" builtinId="49" hidden="1"/>
    <cellStyle name="Accent6" xfId="9623" builtinId="49" hidden="1"/>
    <cellStyle name="Accent6" xfId="9671" builtinId="49" hidden="1"/>
    <cellStyle name="Accent6" xfId="9706" builtinId="49" hidden="1"/>
    <cellStyle name="Accent6" xfId="9755" builtinId="49" hidden="1"/>
    <cellStyle name="Accent6" xfId="9795" builtinId="49" hidden="1"/>
    <cellStyle name="Accent6" xfId="9831" builtinId="49" hidden="1"/>
    <cellStyle name="Accent6" xfId="9871" builtinId="49" hidden="1"/>
    <cellStyle name="Accent6" xfId="9918" builtinId="49" hidden="1"/>
    <cellStyle name="Accent6" xfId="9966" builtinId="49" hidden="1"/>
    <cellStyle name="Accent6" xfId="10005" builtinId="49" hidden="1"/>
    <cellStyle name="Accent6" xfId="10052" builtinId="49" hidden="1"/>
    <cellStyle name="Accent6" xfId="10088" builtinId="49" hidden="1"/>
    <cellStyle name="Accent6" xfId="10137" builtinId="49" hidden="1"/>
    <cellStyle name="Accent6" xfId="10176" builtinId="49" hidden="1"/>
    <cellStyle name="Accent6" xfId="10211" builtinId="49" hidden="1"/>
    <cellStyle name="Accent6" xfId="10249" builtinId="49" hidden="1"/>
    <cellStyle name="Accent6" xfId="9883" builtinId="49" hidden="1"/>
    <cellStyle name="Accent6" xfId="10302" builtinId="49" hidden="1"/>
    <cellStyle name="Accent6" xfId="10342" builtinId="49" hidden="1"/>
    <cellStyle name="Accent6" xfId="10388" builtinId="49" hidden="1"/>
    <cellStyle name="Accent6" xfId="10424" builtinId="49" hidden="1"/>
    <cellStyle name="Accent6" xfId="10473" builtinId="49" hidden="1"/>
    <cellStyle name="Accent6" xfId="10514" builtinId="49" hidden="1"/>
    <cellStyle name="Accent6" xfId="10550" builtinId="49" hidden="1"/>
    <cellStyle name="Accent6" xfId="10590" builtinId="49" hidden="1"/>
    <cellStyle name="Accent6" xfId="10523" builtinId="49" hidden="1"/>
    <cellStyle name="Accent6" xfId="10631" builtinId="49" hidden="1"/>
    <cellStyle name="Accent6" xfId="10668" builtinId="49" hidden="1"/>
    <cellStyle name="Accent6" xfId="10711" builtinId="49" hidden="1"/>
    <cellStyle name="Accent6" xfId="10743" builtinId="49" hidden="1"/>
    <cellStyle name="Accent6" xfId="10788" builtinId="49" hidden="1"/>
    <cellStyle name="Accent6" xfId="10824" builtinId="49" hidden="1"/>
    <cellStyle name="Accent6" xfId="10857" builtinId="49" hidden="1"/>
    <cellStyle name="Accent6" xfId="10893" builtinId="49" hidden="1"/>
    <cellStyle name="Accent6" xfId="10321" builtinId="49" hidden="1"/>
    <cellStyle name="Accent6" xfId="10931" builtinId="49" hidden="1"/>
    <cellStyle name="Accent6" xfId="10963" builtinId="49" hidden="1"/>
    <cellStyle name="Accent6" xfId="11010" builtinId="49" hidden="1"/>
    <cellStyle name="Accent6" xfId="11059" builtinId="49" hidden="1"/>
    <cellStyle name="Accent6" xfId="11108" builtinId="49" hidden="1"/>
    <cellStyle name="Accent6" xfId="11151" builtinId="49" hidden="1"/>
    <cellStyle name="Accent6" xfId="11188" builtinId="49" hidden="1"/>
    <cellStyle name="Accent6" xfId="11228" builtinId="49" hidden="1"/>
    <cellStyle name="Accent6" xfId="11266" builtinId="49" hidden="1"/>
    <cellStyle name="Accent6" xfId="11301" builtinId="49" hidden="1"/>
    <cellStyle name="Accent6" xfId="11354" builtinId="49" hidden="1"/>
    <cellStyle name="Accent6" xfId="11405" builtinId="49" hidden="1"/>
    <cellStyle name="Accent6" xfId="11449" builtinId="49" hidden="1"/>
    <cellStyle name="Accent6" xfId="11485" builtinId="49" hidden="1"/>
    <cellStyle name="Accent6" xfId="11525" builtinId="49" hidden="1"/>
    <cellStyle name="Accent6" xfId="11563" builtinId="49" hidden="1"/>
    <cellStyle name="Accent6" xfId="11583" builtinId="49" hidden="1"/>
    <cellStyle name="Accent6" xfId="11636" builtinId="49" hidden="1"/>
    <cellStyle name="Accent6" xfId="11686" builtinId="49" hidden="1"/>
    <cellStyle name="Accent6" xfId="11730" builtinId="49" hidden="1"/>
    <cellStyle name="Accent6" xfId="11767" builtinId="49" hidden="1"/>
    <cellStyle name="Accent6" xfId="11807" builtinId="49" hidden="1"/>
    <cellStyle name="Accent6" xfId="11845" builtinId="49" hidden="1"/>
    <cellStyle name="Accent6" xfId="11870" builtinId="49" hidden="1"/>
    <cellStyle name="Accent6" xfId="11920" builtinId="49" hidden="1"/>
    <cellStyle name="Accent6" xfId="11969" builtinId="49" hidden="1"/>
    <cellStyle name="Accent6" xfId="12011" builtinId="49" hidden="1"/>
    <cellStyle name="Accent6" xfId="12047" builtinId="49" hidden="1"/>
    <cellStyle name="Accent6" xfId="12087" builtinId="49" hidden="1"/>
    <cellStyle name="Accent6" xfId="12125" builtinId="49" hidden="1"/>
    <cellStyle name="Accent6" xfId="12144" builtinId="49" hidden="1"/>
    <cellStyle name="Accent6" xfId="12184" builtinId="49" hidden="1"/>
    <cellStyle name="Accent6" xfId="12229" builtinId="49" hidden="1"/>
    <cellStyle name="Accent6" xfId="12271" builtinId="49" hidden="1"/>
    <cellStyle name="Accent6" xfId="12306" builtinId="49" hidden="1"/>
    <cellStyle name="Accent6" xfId="12346" builtinId="49" hidden="1"/>
    <cellStyle name="Accent6" xfId="12381" builtinId="49" hidden="1"/>
    <cellStyle name="Accent6" xfId="12421" builtinId="49" hidden="1"/>
    <cellStyle name="Accent6" xfId="12462" builtinId="49" hidden="1"/>
    <cellStyle name="Accent6" xfId="12502" builtinId="49" hidden="1"/>
    <cellStyle name="Accent6" xfId="12544" builtinId="49" hidden="1"/>
    <cellStyle name="Accent6" xfId="12583" builtinId="49" hidden="1"/>
    <cellStyle name="Accent6" xfId="12626" builtinId="49" hidden="1"/>
    <cellStyle name="Accent6" xfId="12676" builtinId="49" hidden="1"/>
    <cellStyle name="Accent6" xfId="12715" builtinId="49" hidden="1"/>
    <cellStyle name="Accent6" xfId="12763" builtinId="49" hidden="1"/>
    <cellStyle name="Accent6" xfId="12798" builtinId="49" hidden="1"/>
    <cellStyle name="Accent6" xfId="12847" builtinId="49" hidden="1"/>
    <cellStyle name="Accent6" xfId="12887" builtinId="49" hidden="1"/>
    <cellStyle name="Accent6" xfId="12923" builtinId="49" hidden="1"/>
    <cellStyle name="Accent6" xfId="12963" builtinId="49" hidden="1"/>
    <cellStyle name="Accent6" xfId="13010" builtinId="49" hidden="1"/>
    <cellStyle name="Accent6" xfId="13058" builtinId="49" hidden="1"/>
    <cellStyle name="Accent6" xfId="13097" builtinId="49" hidden="1"/>
    <cellStyle name="Accent6" xfId="13144" builtinId="49" hidden="1"/>
    <cellStyle name="Accent6" xfId="13180" builtinId="49" hidden="1"/>
    <cellStyle name="Accent6" xfId="13229" builtinId="49" hidden="1"/>
    <cellStyle name="Accent6" xfId="13268" builtinId="49" hidden="1"/>
    <cellStyle name="Accent6" xfId="13303" builtinId="49" hidden="1"/>
    <cellStyle name="Accent6" xfId="13341" builtinId="49" hidden="1"/>
    <cellStyle name="Accent6" xfId="12975" builtinId="49" hidden="1"/>
    <cellStyle name="Accent6" xfId="13394" builtinId="49" hidden="1"/>
    <cellStyle name="Accent6" xfId="13434" builtinId="49" hidden="1"/>
    <cellStyle name="Accent6" xfId="13480" builtinId="49" hidden="1"/>
    <cellStyle name="Accent6" xfId="13516" builtinId="49" hidden="1"/>
    <cellStyle name="Accent6" xfId="13565" builtinId="49" hidden="1"/>
    <cellStyle name="Accent6" xfId="13606" builtinId="49" hidden="1"/>
    <cellStyle name="Accent6" xfId="13642" builtinId="49" hidden="1"/>
    <cellStyle name="Accent6" xfId="13682" builtinId="49" hidden="1"/>
    <cellStyle name="Accent6" xfId="13615" builtinId="49" hidden="1"/>
    <cellStyle name="Accent6" xfId="13723" builtinId="49" hidden="1"/>
    <cellStyle name="Accent6" xfId="13760" builtinId="49" hidden="1"/>
    <cellStyle name="Accent6" xfId="13803" builtinId="49" hidden="1"/>
    <cellStyle name="Accent6" xfId="13835" builtinId="49" hidden="1"/>
    <cellStyle name="Accent6" xfId="13880" builtinId="49" hidden="1"/>
    <cellStyle name="Accent6" xfId="13916" builtinId="49" hidden="1"/>
    <cellStyle name="Accent6" xfId="13949" builtinId="49" hidden="1"/>
    <cellStyle name="Accent6" xfId="13985" builtinId="49" hidden="1"/>
    <cellStyle name="Accent6" xfId="13413" builtinId="49" hidden="1"/>
    <cellStyle name="Accent6" xfId="14023" builtinId="49" hidden="1"/>
    <cellStyle name="Accent6" xfId="14055" builtinId="49" hidden="1"/>
    <cellStyle name="Accent6" xfId="14101" builtinId="49" hidden="1"/>
    <cellStyle name="Accent6" xfId="14150" builtinId="49" hidden="1"/>
    <cellStyle name="Accent6" xfId="14199" builtinId="49" hidden="1"/>
    <cellStyle name="Accent6" xfId="14241" builtinId="49" hidden="1"/>
    <cellStyle name="Accent6" xfId="14278" builtinId="49" hidden="1"/>
    <cellStyle name="Accent6" xfId="14317" builtinId="49" hidden="1"/>
    <cellStyle name="Accent6" xfId="14355" builtinId="49" hidden="1"/>
    <cellStyle name="Accent6" xfId="14389" builtinId="49" hidden="1"/>
    <cellStyle name="Accent6" xfId="14441" builtinId="49" hidden="1"/>
    <cellStyle name="Accent6" xfId="14492" builtinId="49" hidden="1"/>
    <cellStyle name="Accent6" xfId="14535" builtinId="49" hidden="1"/>
    <cellStyle name="Accent6" xfId="14571" builtinId="49" hidden="1"/>
    <cellStyle name="Accent6" xfId="14610" builtinId="49" hidden="1"/>
    <cellStyle name="Accent6" xfId="14648" builtinId="49" hidden="1"/>
    <cellStyle name="Accent6" xfId="14667" builtinId="49" hidden="1"/>
    <cellStyle name="Accent6" xfId="14720" builtinId="49" hidden="1"/>
    <cellStyle name="Accent6" xfId="14770" builtinId="49" hidden="1"/>
    <cellStyle name="Accent6" xfId="14813" builtinId="49" hidden="1"/>
    <cellStyle name="Accent6" xfId="14850" builtinId="49" hidden="1"/>
    <cellStyle name="Accent6" xfId="14889" builtinId="49" hidden="1"/>
    <cellStyle name="Accent6" xfId="14927" builtinId="49" hidden="1"/>
    <cellStyle name="Accent6" xfId="14951" builtinId="49" hidden="1"/>
    <cellStyle name="Accent6" xfId="15001" builtinId="49" hidden="1"/>
    <cellStyle name="Accent6" xfId="15050" builtinId="49" hidden="1"/>
    <cellStyle name="Accent6" xfId="15091" builtinId="49" hidden="1"/>
    <cellStyle name="Accent6" xfId="15127" builtinId="49" hidden="1"/>
    <cellStyle name="Accent6" xfId="15166" builtinId="49" hidden="1"/>
    <cellStyle name="Accent6" xfId="15204" builtinId="49" hidden="1"/>
    <cellStyle name="Accent6" xfId="15222" builtinId="49" hidden="1"/>
    <cellStyle name="Accent6" xfId="15262" builtinId="49" hidden="1"/>
    <cellStyle name="Accent6" xfId="15307" builtinId="49" hidden="1"/>
    <cellStyle name="Accent6" xfId="15348" builtinId="49" hidden="1"/>
    <cellStyle name="Accent6" xfId="15383" builtinId="49" hidden="1"/>
    <cellStyle name="Accent6" xfId="15422" builtinId="49" hidden="1"/>
    <cellStyle name="Accent6" xfId="15457" builtinId="49" hidden="1"/>
    <cellStyle name="Accent6" xfId="15497" builtinId="49" hidden="1"/>
    <cellStyle name="Accent6" xfId="15538" builtinId="49" hidden="1"/>
    <cellStyle name="Bad" xfId="9" builtinId="27" hidden="1"/>
    <cellStyle name="Bad" xfId="66" builtinId="27" hidden="1"/>
    <cellStyle name="Bad" xfId="114" builtinId="27" hidden="1"/>
    <cellStyle name="Bad" xfId="170" builtinId="27" hidden="1"/>
    <cellStyle name="Bad" xfId="210" builtinId="27" hidden="1"/>
    <cellStyle name="Bad" xfId="259" builtinId="27" hidden="1"/>
    <cellStyle name="Bad" xfId="304" builtinId="27" hidden="1"/>
    <cellStyle name="Bad" xfId="347" builtinId="27" hidden="1"/>
    <cellStyle name="Bad" xfId="391" builtinId="27" hidden="1"/>
    <cellStyle name="Bad" xfId="386" builtinId="27" hidden="1"/>
    <cellStyle name="Bad" xfId="476" builtinId="27" hidden="1"/>
    <cellStyle name="Bad" xfId="470" builtinId="27" hidden="1"/>
    <cellStyle name="Bad" xfId="518" builtinId="27" hidden="1"/>
    <cellStyle name="Bad" xfId="594" builtinId="27" hidden="1"/>
    <cellStyle name="Bad" xfId="643" builtinId="27" hidden="1"/>
    <cellStyle name="Bad" xfId="687" builtinId="27" hidden="1"/>
    <cellStyle name="Bad" xfId="729" builtinId="27" hidden="1"/>
    <cellStyle name="Bad" xfId="772" builtinId="27" hidden="1"/>
    <cellStyle name="Bad" xfId="767" builtinId="27" hidden="1"/>
    <cellStyle name="Bad" xfId="858" builtinId="27" hidden="1"/>
    <cellStyle name="Bad" xfId="852" builtinId="27" hidden="1"/>
    <cellStyle name="Bad" xfId="900" builtinId="27" hidden="1"/>
    <cellStyle name="Bad" xfId="973" builtinId="27" hidden="1"/>
    <cellStyle name="Bad" xfId="785" builtinId="27" hidden="1"/>
    <cellStyle name="Bad" xfId="1023" builtinId="27" hidden="1"/>
    <cellStyle name="Bad" xfId="1065" builtinId="27" hidden="1"/>
    <cellStyle name="Bad" xfId="1108" builtinId="27" hidden="1"/>
    <cellStyle name="Bad" xfId="1103" builtinId="27" hidden="1"/>
    <cellStyle name="Bad" xfId="1193" builtinId="27" hidden="1"/>
    <cellStyle name="Bad" xfId="1187" builtinId="27" hidden="1"/>
    <cellStyle name="Bad" xfId="1236" builtinId="27" hidden="1"/>
    <cellStyle name="Bad" xfId="1313" builtinId="27" hidden="1"/>
    <cellStyle name="Bad" xfId="1013" builtinId="27" hidden="1"/>
    <cellStyle name="Bad" xfId="1353" builtinId="27" hidden="1"/>
    <cellStyle name="Bad" xfId="1393" builtinId="27" hidden="1"/>
    <cellStyle name="Bad" xfId="1433" builtinId="27" hidden="1"/>
    <cellStyle name="Bad" xfId="1428" builtinId="27" hidden="1"/>
    <cellStyle name="Bad" xfId="1510" builtinId="27" hidden="1"/>
    <cellStyle name="Bad" xfId="1504" builtinId="27" hidden="1"/>
    <cellStyle name="Bad" xfId="1551" builtinId="27" hidden="1"/>
    <cellStyle name="Bad" xfId="1618" builtinId="27" hidden="1"/>
    <cellStyle name="Bad" xfId="604" builtinId="27" hidden="1"/>
    <cellStyle name="Bad" xfId="383" builtinId="27" hidden="1"/>
    <cellStyle name="Bad" xfId="253" builtinId="27" hidden="1"/>
    <cellStyle name="Bad" xfId="1731" builtinId="27" hidden="1"/>
    <cellStyle name="Bad" xfId="1781" builtinId="27" hidden="1"/>
    <cellStyle name="Bad" xfId="1827" builtinId="27" hidden="1"/>
    <cellStyle name="Bad" xfId="1874" builtinId="27" hidden="1"/>
    <cellStyle name="Bad" xfId="1819" builtinId="27" hidden="1"/>
    <cellStyle name="Bad" xfId="1952" builtinId="27" hidden="1"/>
    <cellStyle name="Bad" xfId="1961" builtinId="27" hidden="1"/>
    <cellStyle name="Bad" xfId="1773" builtinId="27" hidden="1"/>
    <cellStyle name="Bad" xfId="2076" builtinId="27" hidden="1"/>
    <cellStyle name="Bad" xfId="2124" builtinId="27" hidden="1"/>
    <cellStyle name="Bad" xfId="2171" builtinId="27" hidden="1"/>
    <cellStyle name="Bad" xfId="2116" builtinId="27" hidden="1"/>
    <cellStyle name="Bad" xfId="2249" builtinId="27" hidden="1"/>
    <cellStyle name="Bad" xfId="2258" builtinId="27" hidden="1"/>
    <cellStyle name="Bad" xfId="1725" builtinId="27" hidden="1"/>
    <cellStyle name="Bad" xfId="2358" builtinId="27" hidden="1"/>
    <cellStyle name="Bad" xfId="2405" builtinId="27" hidden="1"/>
    <cellStyle name="Bad" xfId="2452" builtinId="27" hidden="1"/>
    <cellStyle name="Bad" xfId="2397" builtinId="27" hidden="1"/>
    <cellStyle name="Bad" xfId="2531" builtinId="27" hidden="1"/>
    <cellStyle name="Bad" xfId="2540" builtinId="27" hidden="1"/>
    <cellStyle name="Bad" xfId="2118" builtinId="27" hidden="1"/>
    <cellStyle name="Bad" xfId="2642" builtinId="27" hidden="1"/>
    <cellStyle name="Bad" xfId="2688" builtinId="27" hidden="1"/>
    <cellStyle name="Bad" xfId="2735" builtinId="27" hidden="1"/>
    <cellStyle name="Bad" xfId="2681" builtinId="27" hidden="1"/>
    <cellStyle name="Bad" xfId="2811" builtinId="27" hidden="1"/>
    <cellStyle name="Bad" xfId="2820" builtinId="27" hidden="1"/>
    <cellStyle name="Bad" xfId="2639" builtinId="27" hidden="1"/>
    <cellStyle name="Bad" xfId="2906" builtinId="27" hidden="1"/>
    <cellStyle name="Bad" xfId="2950" builtinId="27" hidden="1"/>
    <cellStyle name="Bad" xfId="2995" builtinId="27" hidden="1"/>
    <cellStyle name="Bad" xfId="2943" builtinId="27" hidden="1"/>
    <cellStyle name="Bad" xfId="3070" builtinId="27" hidden="1"/>
    <cellStyle name="Bad" xfId="3079" builtinId="27" hidden="1"/>
    <cellStyle name="Bad" xfId="3143" builtinId="27" hidden="1"/>
    <cellStyle name="Bad" xfId="3184" builtinId="27" hidden="1"/>
    <cellStyle name="Bad" xfId="207" builtinId="27" hidden="1"/>
    <cellStyle name="Bad" xfId="3267" builtinId="27" hidden="1"/>
    <cellStyle name="Bad" xfId="3307" builtinId="27" hidden="1"/>
    <cellStyle name="Bad" xfId="3356" builtinId="27" hidden="1"/>
    <cellStyle name="Bad" xfId="3401" builtinId="27" hidden="1"/>
    <cellStyle name="Bad" xfId="3444" builtinId="27" hidden="1"/>
    <cellStyle name="Bad" xfId="3488" builtinId="27" hidden="1"/>
    <cellStyle name="Bad" xfId="3483" builtinId="27" hidden="1"/>
    <cellStyle name="Bad" xfId="3573" builtinId="27" hidden="1"/>
    <cellStyle name="Bad" xfId="3567" builtinId="27" hidden="1"/>
    <cellStyle name="Bad" xfId="3615" builtinId="27" hidden="1"/>
    <cellStyle name="Bad" xfId="3691" builtinId="27" hidden="1"/>
    <cellStyle name="Bad" xfId="3740" builtinId="27" hidden="1"/>
    <cellStyle name="Bad" xfId="3784" builtinId="27" hidden="1"/>
    <cellStyle name="Bad" xfId="3826" builtinId="27" hidden="1"/>
    <cellStyle name="Bad" xfId="3869" builtinId="27" hidden="1"/>
    <cellStyle name="Bad" xfId="3864" builtinId="27" hidden="1"/>
    <cellStyle name="Bad" xfId="3955" builtinId="27" hidden="1"/>
    <cellStyle name="Bad" xfId="3949" builtinId="27" hidden="1"/>
    <cellStyle name="Bad" xfId="3997" builtinId="27" hidden="1"/>
    <cellStyle name="Bad" xfId="4070" builtinId="27" hidden="1"/>
    <cellStyle name="Bad" xfId="3882" builtinId="27" hidden="1"/>
    <cellStyle name="Bad" xfId="4120" builtinId="27" hidden="1"/>
    <cellStyle name="Bad" xfId="4162" builtinId="27" hidden="1"/>
    <cellStyle name="Bad" xfId="4205" builtinId="27" hidden="1"/>
    <cellStyle name="Bad" xfId="4200" builtinId="27" hidden="1"/>
    <cellStyle name="Bad" xfId="4290" builtinId="27" hidden="1"/>
    <cellStyle name="Bad" xfId="4284" builtinId="27" hidden="1"/>
    <cellStyle name="Bad" xfId="4333" builtinId="27" hidden="1"/>
    <cellStyle name="Bad" xfId="4410" builtinId="27" hidden="1"/>
    <cellStyle name="Bad" xfId="4110" builtinId="27" hidden="1"/>
    <cellStyle name="Bad" xfId="4450" builtinId="27" hidden="1"/>
    <cellStyle name="Bad" xfId="4490" builtinId="27" hidden="1"/>
    <cellStyle name="Bad" xfId="4530" builtinId="27" hidden="1"/>
    <cellStyle name="Bad" xfId="4525" builtinId="27" hidden="1"/>
    <cellStyle name="Bad" xfId="4607" builtinId="27" hidden="1"/>
    <cellStyle name="Bad" xfId="4601" builtinId="27" hidden="1"/>
    <cellStyle name="Bad" xfId="4648" builtinId="27" hidden="1"/>
    <cellStyle name="Bad" xfId="4715" builtinId="27" hidden="1"/>
    <cellStyle name="Bad" xfId="3701" builtinId="27" hidden="1"/>
    <cellStyle name="Bad" xfId="3480" builtinId="27" hidden="1"/>
    <cellStyle name="Bad" xfId="3350" builtinId="27" hidden="1"/>
    <cellStyle name="Bad" xfId="4828" builtinId="27" hidden="1"/>
    <cellStyle name="Bad" xfId="4878" builtinId="27" hidden="1"/>
    <cellStyle name="Bad" xfId="4924" builtinId="27" hidden="1"/>
    <cellStyle name="Bad" xfId="4971" builtinId="27" hidden="1"/>
    <cellStyle name="Bad" xfId="4916" builtinId="27" hidden="1"/>
    <cellStyle name="Bad" xfId="5049" builtinId="27" hidden="1"/>
    <cellStyle name="Bad" xfId="5058" builtinId="27" hidden="1"/>
    <cellStyle name="Bad" xfId="4870" builtinId="27" hidden="1"/>
    <cellStyle name="Bad" xfId="5173" builtinId="27" hidden="1"/>
    <cellStyle name="Bad" xfId="5221" builtinId="27" hidden="1"/>
    <cellStyle name="Bad" xfId="5268" builtinId="27" hidden="1"/>
    <cellStyle name="Bad" xfId="5213" builtinId="27" hidden="1"/>
    <cellStyle name="Bad" xfId="5346" builtinId="27" hidden="1"/>
    <cellStyle name="Bad" xfId="5355" builtinId="27" hidden="1"/>
    <cellStyle name="Bad" xfId="4822" builtinId="27" hidden="1"/>
    <cellStyle name="Bad" xfId="5455" builtinId="27" hidden="1"/>
    <cellStyle name="Bad" xfId="5502" builtinId="27" hidden="1"/>
    <cellStyle name="Bad" xfId="5549" builtinId="27" hidden="1"/>
    <cellStyle name="Bad" xfId="5494" builtinId="27" hidden="1"/>
    <cellStyle name="Bad" xfId="5628" builtinId="27" hidden="1"/>
    <cellStyle name="Bad" xfId="5637" builtinId="27" hidden="1"/>
    <cellStyle name="Bad" xfId="5215" builtinId="27" hidden="1"/>
    <cellStyle name="Bad" xfId="5739" builtinId="27" hidden="1"/>
    <cellStyle name="Bad" xfId="5785" builtinId="27" hidden="1"/>
    <cellStyle name="Bad" xfId="5832" builtinId="27" hidden="1"/>
    <cellStyle name="Bad" xfId="5778" builtinId="27" hidden="1"/>
    <cellStyle name="Bad" xfId="5908" builtinId="27" hidden="1"/>
    <cellStyle name="Bad" xfId="5917" builtinId="27" hidden="1"/>
    <cellStyle name="Bad" xfId="5736" builtinId="27" hidden="1"/>
    <cellStyle name="Bad" xfId="6003" builtinId="27" hidden="1"/>
    <cellStyle name="Bad" xfId="6047" builtinId="27" hidden="1"/>
    <cellStyle name="Bad" xfId="6092" builtinId="27" hidden="1"/>
    <cellStyle name="Bad" xfId="6040" builtinId="27" hidden="1"/>
    <cellStyle name="Bad" xfId="6167" builtinId="27" hidden="1"/>
    <cellStyle name="Bad" xfId="6176" builtinId="27" hidden="1"/>
    <cellStyle name="Bad" xfId="6240" builtinId="27" hidden="1"/>
    <cellStyle name="Bad" xfId="6281" builtinId="27" hidden="1"/>
    <cellStyle name="Bad" xfId="110" builtinId="27" hidden="1"/>
    <cellStyle name="Bad" xfId="6350" builtinId="27" hidden="1"/>
    <cellStyle name="Bad" xfId="6390" builtinId="27" hidden="1"/>
    <cellStyle name="Bad" xfId="6437" builtinId="27" hidden="1"/>
    <cellStyle name="Bad" xfId="6482" builtinId="27" hidden="1"/>
    <cellStyle name="Bad" xfId="6525" builtinId="27" hidden="1"/>
    <cellStyle name="Bad" xfId="6569" builtinId="27" hidden="1"/>
    <cellStyle name="Bad" xfId="6564" builtinId="27" hidden="1"/>
    <cellStyle name="Bad" xfId="6654" builtinId="27" hidden="1"/>
    <cellStyle name="Bad" xfId="6648" builtinId="27" hidden="1"/>
    <cellStyle name="Bad" xfId="6696" builtinId="27" hidden="1"/>
    <cellStyle name="Bad" xfId="6772" builtinId="27" hidden="1"/>
    <cellStyle name="Bad" xfId="6821" builtinId="27" hidden="1"/>
    <cellStyle name="Bad" xfId="6865" builtinId="27" hidden="1"/>
    <cellStyle name="Bad" xfId="6907" builtinId="27" hidden="1"/>
    <cellStyle name="Bad" xfId="6950" builtinId="27" hidden="1"/>
    <cellStyle name="Bad" xfId="6945" builtinId="27" hidden="1"/>
    <cellStyle name="Bad" xfId="7036" builtinId="27" hidden="1"/>
    <cellStyle name="Bad" xfId="7030" builtinId="27" hidden="1"/>
    <cellStyle name="Bad" xfId="7078" builtinId="27" hidden="1"/>
    <cellStyle name="Bad" xfId="7151" builtinId="27" hidden="1"/>
    <cellStyle name="Bad" xfId="6963" builtinId="27" hidden="1"/>
    <cellStyle name="Bad" xfId="7201" builtinId="27" hidden="1"/>
    <cellStyle name="Bad" xfId="7243" builtinId="27" hidden="1"/>
    <cellStyle name="Bad" xfId="7286" builtinId="27" hidden="1"/>
    <cellStyle name="Bad" xfId="7281" builtinId="27" hidden="1"/>
    <cellStyle name="Bad" xfId="7371" builtinId="27" hidden="1"/>
    <cellStyle name="Bad" xfId="7365" builtinId="27" hidden="1"/>
    <cellStyle name="Bad" xfId="7414" builtinId="27" hidden="1"/>
    <cellStyle name="Bad" xfId="7491" builtinId="27" hidden="1"/>
    <cellStyle name="Bad" xfId="7191" builtinId="27" hidden="1"/>
    <cellStyle name="Bad" xfId="7531" builtinId="27" hidden="1"/>
    <cellStyle name="Bad" xfId="7571" builtinId="27" hidden="1"/>
    <cellStyle name="Bad" xfId="7611" builtinId="27" hidden="1"/>
    <cellStyle name="Bad" xfId="7606" builtinId="27" hidden="1"/>
    <cellStyle name="Bad" xfId="7688" builtinId="27" hidden="1"/>
    <cellStyle name="Bad" xfId="7682" builtinId="27" hidden="1"/>
    <cellStyle name="Bad" xfId="7729" builtinId="27" hidden="1"/>
    <cellStyle name="Bad" xfId="7796" builtinId="27" hidden="1"/>
    <cellStyle name="Bad" xfId="6782" builtinId="27" hidden="1"/>
    <cellStyle name="Bad" xfId="6561" builtinId="27" hidden="1"/>
    <cellStyle name="Bad" xfId="6432" builtinId="27" hidden="1"/>
    <cellStyle name="Bad" xfId="7909" builtinId="27" hidden="1"/>
    <cellStyle name="Bad" xfId="7959" builtinId="27" hidden="1"/>
    <cellStyle name="Bad" xfId="8005" builtinId="27" hidden="1"/>
    <cellStyle name="Bad" xfId="8052" builtinId="27" hidden="1"/>
    <cellStyle name="Bad" xfId="7997" builtinId="27" hidden="1"/>
    <cellStyle name="Bad" xfId="8130" builtinId="27" hidden="1"/>
    <cellStyle name="Bad" xfId="8139" builtinId="27" hidden="1"/>
    <cellStyle name="Bad" xfId="7951" builtinId="27" hidden="1"/>
    <cellStyle name="Bad" xfId="8253" builtinId="27" hidden="1"/>
    <cellStyle name="Bad" xfId="8301" builtinId="27" hidden="1"/>
    <cellStyle name="Bad" xfId="8348" builtinId="27" hidden="1"/>
    <cellStyle name="Bad" xfId="8293" builtinId="27" hidden="1"/>
    <cellStyle name="Bad" xfId="8426" builtinId="27" hidden="1"/>
    <cellStyle name="Bad" xfId="8435" builtinId="27" hidden="1"/>
    <cellStyle name="Bad" xfId="7903" builtinId="27" hidden="1"/>
    <cellStyle name="Bad" xfId="8535" builtinId="27" hidden="1"/>
    <cellStyle name="Bad" xfId="8582" builtinId="27" hidden="1"/>
    <cellStyle name="Bad" xfId="8629" builtinId="27" hidden="1"/>
    <cellStyle name="Bad" xfId="8574" builtinId="27" hidden="1"/>
    <cellStyle name="Bad" xfId="8708" builtinId="27" hidden="1"/>
    <cellStyle name="Bad" xfId="8717" builtinId="27" hidden="1"/>
    <cellStyle name="Bad" xfId="8295" builtinId="27" hidden="1"/>
    <cellStyle name="Bad" xfId="8819" builtinId="27" hidden="1"/>
    <cellStyle name="Bad" xfId="8865" builtinId="27" hidden="1"/>
    <cellStyle name="Bad" xfId="8912" builtinId="27" hidden="1"/>
    <cellStyle name="Bad" xfId="8858" builtinId="27" hidden="1"/>
    <cellStyle name="Bad" xfId="8988" builtinId="27" hidden="1"/>
    <cellStyle name="Bad" xfId="8997" builtinId="27" hidden="1"/>
    <cellStyle name="Bad" xfId="8816" builtinId="27" hidden="1"/>
    <cellStyle name="Bad" xfId="9082" builtinId="27" hidden="1"/>
    <cellStyle name="Bad" xfId="9126" builtinId="27" hidden="1"/>
    <cellStyle name="Bad" xfId="9170" builtinId="27" hidden="1"/>
    <cellStyle name="Bad" xfId="9119" builtinId="27" hidden="1"/>
    <cellStyle name="Bad" xfId="9244" builtinId="27" hidden="1"/>
    <cellStyle name="Bad" xfId="9253" builtinId="27" hidden="1"/>
    <cellStyle name="Bad" xfId="9317" builtinId="27" hidden="1"/>
    <cellStyle name="Bad" xfId="9358" builtinId="27" hidden="1"/>
    <cellStyle name="Bad" xfId="8781" builtinId="27" hidden="1"/>
    <cellStyle name="Bad" xfId="9418" builtinId="27" hidden="1"/>
    <cellStyle name="Bad" xfId="9457" builtinId="27" hidden="1"/>
    <cellStyle name="Bad" xfId="9504" builtinId="27" hidden="1"/>
    <cellStyle name="Bad" xfId="9549" builtinId="27" hidden="1"/>
    <cellStyle name="Bad" xfId="9592" builtinId="27" hidden="1"/>
    <cellStyle name="Bad" xfId="9636" builtinId="27" hidden="1"/>
    <cellStyle name="Bad" xfId="9631" builtinId="27" hidden="1"/>
    <cellStyle name="Bad" xfId="9721" builtinId="27" hidden="1"/>
    <cellStyle name="Bad" xfId="9715" builtinId="27" hidden="1"/>
    <cellStyle name="Bad" xfId="9763" builtinId="27" hidden="1"/>
    <cellStyle name="Bad" xfId="9839" builtinId="27" hidden="1"/>
    <cellStyle name="Bad" xfId="9888" builtinId="27" hidden="1"/>
    <cellStyle name="Bad" xfId="9932" builtinId="27" hidden="1"/>
    <cellStyle name="Bad" xfId="9974" builtinId="27" hidden="1"/>
    <cellStyle name="Bad" xfId="10017" builtinId="27" hidden="1"/>
    <cellStyle name="Bad" xfId="10012" builtinId="27" hidden="1"/>
    <cellStyle name="Bad" xfId="10103" builtinId="27" hidden="1"/>
    <cellStyle name="Bad" xfId="10097" builtinId="27" hidden="1"/>
    <cellStyle name="Bad" xfId="10145" builtinId="27" hidden="1"/>
    <cellStyle name="Bad" xfId="10218" builtinId="27" hidden="1"/>
    <cellStyle name="Bad" xfId="10030" builtinId="27" hidden="1"/>
    <cellStyle name="Bad" xfId="10268" builtinId="27" hidden="1"/>
    <cellStyle name="Bad" xfId="10310" builtinId="27" hidden="1"/>
    <cellStyle name="Bad" xfId="10353" builtinId="27" hidden="1"/>
    <cellStyle name="Bad" xfId="10348" builtinId="27" hidden="1"/>
    <cellStyle name="Bad" xfId="10438" builtinId="27" hidden="1"/>
    <cellStyle name="Bad" xfId="10432" builtinId="27" hidden="1"/>
    <cellStyle name="Bad" xfId="10481" builtinId="27" hidden="1"/>
    <cellStyle name="Bad" xfId="10558" builtinId="27" hidden="1"/>
    <cellStyle name="Bad" xfId="10258" builtinId="27" hidden="1"/>
    <cellStyle name="Bad" xfId="10598" builtinId="27" hidden="1"/>
    <cellStyle name="Bad" xfId="10638" builtinId="27" hidden="1"/>
    <cellStyle name="Bad" xfId="10678" builtinId="27" hidden="1"/>
    <cellStyle name="Bad" xfId="10673" builtinId="27" hidden="1"/>
    <cellStyle name="Bad" xfId="10755" builtinId="27" hidden="1"/>
    <cellStyle name="Bad" xfId="10749" builtinId="27" hidden="1"/>
    <cellStyle name="Bad" xfId="10796" builtinId="27" hidden="1"/>
    <cellStyle name="Bad" xfId="10863" builtinId="27" hidden="1"/>
    <cellStyle name="Bad" xfId="9849" builtinId="27" hidden="1"/>
    <cellStyle name="Bad" xfId="9628" builtinId="27" hidden="1"/>
    <cellStyle name="Bad" xfId="9499" builtinId="27" hidden="1"/>
    <cellStyle name="Bad" xfId="10976" builtinId="27" hidden="1"/>
    <cellStyle name="Bad" xfId="11026" builtinId="27" hidden="1"/>
    <cellStyle name="Bad" xfId="11072" builtinId="27" hidden="1"/>
    <cellStyle name="Bad" xfId="11119" builtinId="27" hidden="1"/>
    <cellStyle name="Bad" xfId="11064" builtinId="27" hidden="1"/>
    <cellStyle name="Bad" xfId="11197" builtinId="27" hidden="1"/>
    <cellStyle name="Bad" xfId="11206" builtinId="27" hidden="1"/>
    <cellStyle name="Bad" xfId="11018" builtinId="27" hidden="1"/>
    <cellStyle name="Bad" xfId="11321" builtinId="27" hidden="1"/>
    <cellStyle name="Bad" xfId="11369" builtinId="27" hidden="1"/>
    <cellStyle name="Bad" xfId="11416" builtinId="27" hidden="1"/>
    <cellStyle name="Bad" xfId="11361" builtinId="27" hidden="1"/>
    <cellStyle name="Bad" xfId="11494" builtinId="27" hidden="1"/>
    <cellStyle name="Bad" xfId="11503" builtinId="27" hidden="1"/>
    <cellStyle name="Bad" xfId="10970" builtinId="27" hidden="1"/>
    <cellStyle name="Bad" xfId="11603" builtinId="27" hidden="1"/>
    <cellStyle name="Bad" xfId="11650" builtinId="27" hidden="1"/>
    <cellStyle name="Bad" xfId="11697" builtinId="27" hidden="1"/>
    <cellStyle name="Bad" xfId="11642" builtinId="27" hidden="1"/>
    <cellStyle name="Bad" xfId="11776" builtinId="27" hidden="1"/>
    <cellStyle name="Bad" xfId="11785" builtinId="27" hidden="1"/>
    <cellStyle name="Bad" xfId="11363" builtinId="27" hidden="1"/>
    <cellStyle name="Bad" xfId="11887" builtinId="27" hidden="1"/>
    <cellStyle name="Bad" xfId="11933" builtinId="27" hidden="1"/>
    <cellStyle name="Bad" xfId="11980" builtinId="27" hidden="1"/>
    <cellStyle name="Bad" xfId="11926" builtinId="27" hidden="1"/>
    <cellStyle name="Bad" xfId="12056" builtinId="27" hidden="1"/>
    <cellStyle name="Bad" xfId="12065" builtinId="27" hidden="1"/>
    <cellStyle name="Bad" xfId="11884" builtinId="27" hidden="1"/>
    <cellStyle name="Bad" xfId="12151" builtinId="27" hidden="1"/>
    <cellStyle name="Bad" xfId="12195" builtinId="27" hidden="1"/>
    <cellStyle name="Bad" xfId="12240" builtinId="27" hidden="1"/>
    <cellStyle name="Bad" xfId="12188" builtinId="27" hidden="1"/>
    <cellStyle name="Bad" xfId="12315" builtinId="27" hidden="1"/>
    <cellStyle name="Bad" xfId="12324" builtinId="27" hidden="1"/>
    <cellStyle name="Bad" xfId="12388" builtinId="27" hidden="1"/>
    <cellStyle name="Bad" xfId="12429" builtinId="27" hidden="1"/>
    <cellStyle name="Bad" xfId="12469" builtinId="27" hidden="1"/>
    <cellStyle name="Bad" xfId="12511" builtinId="27" hidden="1"/>
    <cellStyle name="Bad" xfId="12550" builtinId="27" hidden="1"/>
    <cellStyle name="Bad" xfId="12596" builtinId="27" hidden="1"/>
    <cellStyle name="Bad" xfId="12641" builtinId="27" hidden="1"/>
    <cellStyle name="Bad" xfId="12684" builtinId="27" hidden="1"/>
    <cellStyle name="Bad" xfId="12728" builtinId="27" hidden="1"/>
    <cellStyle name="Bad" xfId="12723" builtinId="27" hidden="1"/>
    <cellStyle name="Bad" xfId="12813" builtinId="27" hidden="1"/>
    <cellStyle name="Bad" xfId="12807" builtinId="27" hidden="1"/>
    <cellStyle name="Bad" xfId="12855" builtinId="27" hidden="1"/>
    <cellStyle name="Bad" xfId="12931" builtinId="27" hidden="1"/>
    <cellStyle name="Bad" xfId="12980" builtinId="27" hidden="1"/>
    <cellStyle name="Bad" xfId="13024" builtinId="27" hidden="1"/>
    <cellStyle name="Bad" xfId="13066" builtinId="27" hidden="1"/>
    <cellStyle name="Bad" xfId="13109" builtinId="27" hidden="1"/>
    <cellStyle name="Bad" xfId="13104" builtinId="27" hidden="1"/>
    <cellStyle name="Bad" xfId="13195" builtinId="27" hidden="1"/>
    <cellStyle name="Bad" xfId="13189" builtinId="27" hidden="1"/>
    <cellStyle name="Bad" xfId="13237" builtinId="27" hidden="1"/>
    <cellStyle name="Bad" xfId="13310" builtinId="27" hidden="1"/>
    <cellStyle name="Bad" xfId="13122" builtinId="27" hidden="1"/>
    <cellStyle name="Bad" xfId="13360" builtinId="27" hidden="1"/>
    <cellStyle name="Bad" xfId="13402" builtinId="27" hidden="1"/>
    <cellStyle name="Bad" xfId="13445" builtinId="27" hidden="1"/>
    <cellStyle name="Bad" xfId="13440" builtinId="27" hidden="1"/>
    <cellStyle name="Bad" xfId="13530" builtinId="27" hidden="1"/>
    <cellStyle name="Bad" xfId="13524" builtinId="27" hidden="1"/>
    <cellStyle name="Bad" xfId="13573" builtinId="27" hidden="1"/>
    <cellStyle name="Bad" xfId="13650" builtinId="27" hidden="1"/>
    <cellStyle name="Bad" xfId="13350" builtinId="27" hidden="1"/>
    <cellStyle name="Bad" xfId="13690" builtinId="27" hidden="1"/>
    <cellStyle name="Bad" xfId="13730" builtinId="27" hidden="1"/>
    <cellStyle name="Bad" xfId="13770" builtinId="27" hidden="1"/>
    <cellStyle name="Bad" xfId="13765" builtinId="27" hidden="1"/>
    <cellStyle name="Bad" xfId="13847" builtinId="27" hidden="1"/>
    <cellStyle name="Bad" xfId="13841" builtinId="27" hidden="1"/>
    <cellStyle name="Bad" xfId="13888" builtinId="27" hidden="1"/>
    <cellStyle name="Bad" xfId="13955" builtinId="27" hidden="1"/>
    <cellStyle name="Bad" xfId="12941" builtinId="27" hidden="1"/>
    <cellStyle name="Bad" xfId="12720" builtinId="27" hidden="1"/>
    <cellStyle name="Bad" xfId="12591" builtinId="27" hidden="1"/>
    <cellStyle name="Bad" xfId="14067" builtinId="27" hidden="1"/>
    <cellStyle name="Bad" xfId="14117" builtinId="27" hidden="1"/>
    <cellStyle name="Bad" xfId="14163" builtinId="27" hidden="1"/>
    <cellStyle name="Bad" xfId="14209" builtinId="27" hidden="1"/>
    <cellStyle name="Bad" xfId="14155" builtinId="27" hidden="1"/>
    <cellStyle name="Bad" xfId="14286" builtinId="27" hidden="1"/>
    <cellStyle name="Bad" xfId="14295" builtinId="27" hidden="1"/>
    <cellStyle name="Bad" xfId="14109" builtinId="27" hidden="1"/>
    <cellStyle name="Bad" xfId="14408" builtinId="27" hidden="1"/>
    <cellStyle name="Bad" xfId="14456" builtinId="27" hidden="1"/>
    <cellStyle name="Bad" xfId="14502" builtinId="27" hidden="1"/>
    <cellStyle name="Bad" xfId="14448" builtinId="27" hidden="1"/>
    <cellStyle name="Bad" xfId="14579" builtinId="27" hidden="1"/>
    <cellStyle name="Bad" xfId="14588" builtinId="27" hidden="1"/>
    <cellStyle name="Bad" xfId="14061" builtinId="27" hidden="1"/>
    <cellStyle name="Bad" xfId="14687" builtinId="27" hidden="1"/>
    <cellStyle name="Bad" xfId="14734" builtinId="27" hidden="1"/>
    <cellStyle name="Bad" xfId="14780" builtinId="27" hidden="1"/>
    <cellStyle name="Bad" xfId="14726" builtinId="27" hidden="1"/>
    <cellStyle name="Bad" xfId="14858" builtinId="27" hidden="1"/>
    <cellStyle name="Bad" xfId="14867" builtinId="27" hidden="1"/>
    <cellStyle name="Bad" xfId="14450" builtinId="27" hidden="1"/>
    <cellStyle name="Bad" xfId="14968" builtinId="27" hidden="1"/>
    <cellStyle name="Bad" xfId="15014" builtinId="27" hidden="1"/>
    <cellStyle name="Bad" xfId="15060" builtinId="27" hidden="1"/>
    <cellStyle name="Bad" xfId="15007" builtinId="27" hidden="1"/>
    <cellStyle name="Bad" xfId="15135" builtinId="27" hidden="1"/>
    <cellStyle name="Bad" xfId="15144" builtinId="27" hidden="1"/>
    <cellStyle name="Bad" xfId="14965" builtinId="27" hidden="1"/>
    <cellStyle name="Bad" xfId="15229" builtinId="27" hidden="1"/>
    <cellStyle name="Bad" xfId="15273" builtinId="27" hidden="1"/>
    <cellStyle name="Bad" xfId="15317" builtinId="27" hidden="1"/>
    <cellStyle name="Bad" xfId="15266" builtinId="27" hidden="1"/>
    <cellStyle name="Bad" xfId="15391" builtinId="27" hidden="1"/>
    <cellStyle name="Bad" xfId="15400" builtinId="27" hidden="1"/>
    <cellStyle name="Bad" xfId="15464" builtinId="27" hidden="1"/>
    <cellStyle name="Bad" xfId="15505" builtinId="27" hidden="1"/>
    <cellStyle name="Calc - Calculation Cell" xfId="20"/>
    <cellStyle name="Calc - Input Cell" xfId="1"/>
    <cellStyle name="Calc - Normal Text" xfId="52"/>
    <cellStyle name="Calc - References Cell" xfId="50"/>
    <cellStyle name="Calc - Units Cell" xfId="49"/>
    <cellStyle name="Calc - Variables Cell" xfId="103"/>
    <cellStyle name="Calculation" xfId="13" builtinId="22" hidden="1"/>
    <cellStyle name="Calculation" xfId="70" builtinId="22" hidden="1"/>
    <cellStyle name="Calculation" xfId="118" builtinId="22" hidden="1"/>
    <cellStyle name="Calculation" xfId="174" builtinId="22" hidden="1"/>
    <cellStyle name="Calculation" xfId="214" builtinId="22" hidden="1"/>
    <cellStyle name="Calculation" xfId="263" builtinId="22" hidden="1"/>
    <cellStyle name="Calculation" xfId="308" builtinId="22" hidden="1"/>
    <cellStyle name="Calculation" xfId="351" builtinId="22" hidden="1"/>
    <cellStyle name="Calculation" xfId="395" builtinId="22" hidden="1"/>
    <cellStyle name="Calculation" xfId="430" builtinId="22" hidden="1"/>
    <cellStyle name="Calculation" xfId="480" builtinId="22" hidden="1"/>
    <cellStyle name="Calculation" xfId="514" builtinId="22" hidden="1"/>
    <cellStyle name="Calculation" xfId="529" builtinId="22" hidden="1"/>
    <cellStyle name="Calculation" xfId="598" builtinId="22" hidden="1"/>
    <cellStyle name="Calculation" xfId="647" builtinId="22" hidden="1"/>
    <cellStyle name="Calculation" xfId="691" builtinId="22" hidden="1"/>
    <cellStyle name="Calculation" xfId="733" builtinId="22" hidden="1"/>
    <cellStyle name="Calculation" xfId="776" builtinId="22" hidden="1"/>
    <cellStyle name="Calculation" xfId="811" builtinId="22" hidden="1"/>
    <cellStyle name="Calculation" xfId="862" builtinId="22" hidden="1"/>
    <cellStyle name="Calculation" xfId="896" builtinId="22" hidden="1"/>
    <cellStyle name="Calculation" xfId="910" builtinId="22" hidden="1"/>
    <cellStyle name="Calculation" xfId="977" builtinId="22" hidden="1"/>
    <cellStyle name="Calculation" xfId="821" builtinId="22" hidden="1"/>
    <cellStyle name="Calculation" xfId="1027" builtinId="22" hidden="1"/>
    <cellStyle name="Calculation" xfId="1069" builtinId="22" hidden="1"/>
    <cellStyle name="Calculation" xfId="1112" builtinId="22" hidden="1"/>
    <cellStyle name="Calculation" xfId="1147" builtinId="22" hidden="1"/>
    <cellStyle name="Calculation" xfId="1197" builtinId="22" hidden="1"/>
    <cellStyle name="Calculation" xfId="1232" builtinId="22" hidden="1"/>
    <cellStyle name="Calculation" xfId="1248" builtinId="22" hidden="1"/>
    <cellStyle name="Calculation" xfId="1317" builtinId="22" hidden="1"/>
    <cellStyle name="Calculation" xfId="1324" builtinId="22" hidden="1"/>
    <cellStyle name="Calculation" xfId="1357" builtinId="22" hidden="1"/>
    <cellStyle name="Calculation" xfId="1397" builtinId="22" hidden="1"/>
    <cellStyle name="Calculation" xfId="1437" builtinId="22" hidden="1"/>
    <cellStyle name="Calculation" xfId="1470" builtinId="22" hidden="1"/>
    <cellStyle name="Calculation" xfId="1514" builtinId="22" hidden="1"/>
    <cellStyle name="Calculation" xfId="1547" builtinId="22" hidden="1"/>
    <cellStyle name="Calculation" xfId="1558" builtinId="22" hidden="1"/>
    <cellStyle name="Calculation" xfId="1622" builtinId="22" hidden="1"/>
    <cellStyle name="Calculation" xfId="297" builtinId="22" hidden="1"/>
    <cellStyle name="Calculation" xfId="1654" builtinId="22" hidden="1"/>
    <cellStyle name="Calculation" xfId="1664" builtinId="22" hidden="1"/>
    <cellStyle name="Calculation" xfId="1735" builtinId="22" hidden="1"/>
    <cellStyle name="Calculation" xfId="1785" builtinId="22" hidden="1"/>
    <cellStyle name="Calculation" xfId="1831" builtinId="22" hidden="1"/>
    <cellStyle name="Calculation" xfId="1869" builtinId="22" hidden="1"/>
    <cellStyle name="Calculation" xfId="1918" builtinId="22" hidden="1"/>
    <cellStyle name="Calculation" xfId="1947" builtinId="22" hidden="1"/>
    <cellStyle name="Calculation" xfId="1988" builtinId="22" hidden="1"/>
    <cellStyle name="Calculation" xfId="1771" builtinId="22" hidden="1"/>
    <cellStyle name="Calculation" xfId="2080" builtinId="22" hidden="1"/>
    <cellStyle name="Calculation" xfId="2128" builtinId="22" hidden="1"/>
    <cellStyle name="Calculation" xfId="2166" builtinId="22" hidden="1"/>
    <cellStyle name="Calculation" xfId="2215" builtinId="22" hidden="1"/>
    <cellStyle name="Calculation" xfId="2244" builtinId="22" hidden="1"/>
    <cellStyle name="Calculation" xfId="2285" builtinId="22" hidden="1"/>
    <cellStyle name="Calculation" xfId="2065" builtinId="22" hidden="1"/>
    <cellStyle name="Calculation" xfId="2362" builtinId="22" hidden="1"/>
    <cellStyle name="Calculation" xfId="2409" builtinId="22" hidden="1"/>
    <cellStyle name="Calculation" xfId="2447" builtinId="22" hidden="1"/>
    <cellStyle name="Calculation" xfId="2497" builtinId="22" hidden="1"/>
    <cellStyle name="Calculation" xfId="2526" builtinId="22" hidden="1"/>
    <cellStyle name="Calculation" xfId="2567" builtinId="22" hidden="1"/>
    <cellStyle name="Calculation" xfId="2350" builtinId="22" hidden="1"/>
    <cellStyle name="Calculation" xfId="2646" builtinId="22" hidden="1"/>
    <cellStyle name="Calculation" xfId="2692" builtinId="22" hidden="1"/>
    <cellStyle name="Calculation" xfId="2730" builtinId="22" hidden="1"/>
    <cellStyle name="Calculation" xfId="2777" builtinId="22" hidden="1"/>
    <cellStyle name="Calculation" xfId="2806" builtinId="22" hidden="1"/>
    <cellStyle name="Calculation" xfId="2847" builtinId="22" hidden="1"/>
    <cellStyle name="Calculation" xfId="2115" builtinId="22" hidden="1"/>
    <cellStyle name="Calculation" xfId="2910" builtinId="22" hidden="1"/>
    <cellStyle name="Calculation" xfId="2954" builtinId="22" hidden="1"/>
    <cellStyle name="Calculation" xfId="2990" builtinId="22" hidden="1"/>
    <cellStyle name="Calculation" xfId="3037" builtinId="22" hidden="1"/>
    <cellStyle name="Calculation" xfId="3065" builtinId="22" hidden="1"/>
    <cellStyle name="Calculation" xfId="3106" builtinId="22" hidden="1"/>
    <cellStyle name="Calculation" xfId="3147" builtinId="22" hidden="1"/>
    <cellStyle name="Calculation" xfId="3188" builtinId="22" hidden="1"/>
    <cellStyle name="Calculation" xfId="106" builtinId="22" hidden="1"/>
    <cellStyle name="Calculation" xfId="3271" builtinId="22" hidden="1"/>
    <cellStyle name="Calculation" xfId="3311" builtinId="22" hidden="1"/>
    <cellStyle name="Calculation" xfId="3360" builtinId="22" hidden="1"/>
    <cellStyle name="Calculation" xfId="3405" builtinId="22" hidden="1"/>
    <cellStyle name="Calculation" xfId="3448" builtinId="22" hidden="1"/>
    <cellStyle name="Calculation" xfId="3492" builtinId="22" hidden="1"/>
    <cellStyle name="Calculation" xfId="3527" builtinId="22" hidden="1"/>
    <cellStyle name="Calculation" xfId="3577" builtinId="22" hidden="1"/>
    <cellStyle name="Calculation" xfId="3611" builtinId="22" hidden="1"/>
    <cellStyle name="Calculation" xfId="3626" builtinId="22" hidden="1"/>
    <cellStyle name="Calculation" xfId="3695" builtinId="22" hidden="1"/>
    <cellStyle name="Calculation" xfId="3744" builtinId="22" hidden="1"/>
    <cellStyle name="Calculation" xfId="3788" builtinId="22" hidden="1"/>
    <cellStyle name="Calculation" xfId="3830" builtinId="22" hidden="1"/>
    <cellStyle name="Calculation" xfId="3873" builtinId="22" hidden="1"/>
    <cellStyle name="Calculation" xfId="3908" builtinId="22" hidden="1"/>
    <cellStyle name="Calculation" xfId="3959" builtinId="22" hidden="1"/>
    <cellStyle name="Calculation" xfId="3993" builtinId="22" hidden="1"/>
    <cellStyle name="Calculation" xfId="4007" builtinId="22" hidden="1"/>
    <cellStyle name="Calculation" xfId="4074" builtinId="22" hidden="1"/>
    <cellStyle name="Calculation" xfId="3918" builtinId="22" hidden="1"/>
    <cellStyle name="Calculation" xfId="4124" builtinId="22" hidden="1"/>
    <cellStyle name="Calculation" xfId="4166" builtinId="22" hidden="1"/>
    <cellStyle name="Calculation" xfId="4209" builtinId="22" hidden="1"/>
    <cellStyle name="Calculation" xfId="4244" builtinId="22" hidden="1"/>
    <cellStyle name="Calculation" xfId="4294" builtinId="22" hidden="1"/>
    <cellStyle name="Calculation" xfId="4329" builtinId="22" hidden="1"/>
    <cellStyle name="Calculation" xfId="4345" builtinId="22" hidden="1"/>
    <cellStyle name="Calculation" xfId="4414" builtinId="22" hidden="1"/>
    <cellStyle name="Calculation" xfId="4421" builtinId="22" hidden="1"/>
    <cellStyle name="Calculation" xfId="4454" builtinId="22" hidden="1"/>
    <cellStyle name="Calculation" xfId="4494" builtinId="22" hidden="1"/>
    <cellStyle name="Calculation" xfId="4534" builtinId="22" hidden="1"/>
    <cellStyle name="Calculation" xfId="4567" builtinId="22" hidden="1"/>
    <cellStyle name="Calculation" xfId="4611" builtinId="22" hidden="1"/>
    <cellStyle name="Calculation" xfId="4644" builtinId="22" hidden="1"/>
    <cellStyle name="Calculation" xfId="4655" builtinId="22" hidden="1"/>
    <cellStyle name="Calculation" xfId="4719" builtinId="22" hidden="1"/>
    <cellStyle name="Calculation" xfId="3394" builtinId="22" hidden="1"/>
    <cellStyle name="Calculation" xfId="4751" builtinId="22" hidden="1"/>
    <cellStyle name="Calculation" xfId="4761" builtinId="22" hidden="1"/>
    <cellStyle name="Calculation" xfId="4832" builtinId="22" hidden="1"/>
    <cellStyle name="Calculation" xfId="4882" builtinId="22" hidden="1"/>
    <cellStyle name="Calculation" xfId="4928" builtinId="22" hidden="1"/>
    <cellStyle name="Calculation" xfId="4966" builtinId="22" hidden="1"/>
    <cellStyle name="Calculation" xfId="5015" builtinId="22" hidden="1"/>
    <cellStyle name="Calculation" xfId="5044" builtinId="22" hidden="1"/>
    <cellStyle name="Calculation" xfId="5085" builtinId="22" hidden="1"/>
    <cellStyle name="Calculation" xfId="4868" builtinId="22" hidden="1"/>
    <cellStyle name="Calculation" xfId="5177" builtinId="22" hidden="1"/>
    <cellStyle name="Calculation" xfId="5225" builtinId="22" hidden="1"/>
    <cellStyle name="Calculation" xfId="5263" builtinId="22" hidden="1"/>
    <cellStyle name="Calculation" xfId="5312" builtinId="22" hidden="1"/>
    <cellStyle name="Calculation" xfId="5341" builtinId="22" hidden="1"/>
    <cellStyle name="Calculation" xfId="5382" builtinId="22" hidden="1"/>
    <cellStyle name="Calculation" xfId="5162" builtinId="22" hidden="1"/>
    <cellStyle name="Calculation" xfId="5459" builtinId="22" hidden="1"/>
    <cellStyle name="Calculation" xfId="5506" builtinId="22" hidden="1"/>
    <cellStyle name="Calculation" xfId="5544" builtinId="22" hidden="1"/>
    <cellStyle name="Calculation" xfId="5594" builtinId="22" hidden="1"/>
    <cellStyle name="Calculation" xfId="5623" builtinId="22" hidden="1"/>
    <cellStyle name="Calculation" xfId="5664" builtinId="22" hidden="1"/>
    <cellStyle name="Calculation" xfId="5447" builtinId="22" hidden="1"/>
    <cellStyle name="Calculation" xfId="5743" builtinId="22" hidden="1"/>
    <cellStyle name="Calculation" xfId="5789" builtinId="22" hidden="1"/>
    <cellStyle name="Calculation" xfId="5827" builtinId="22" hidden="1"/>
    <cellStyle name="Calculation" xfId="5874" builtinId="22" hidden="1"/>
    <cellStyle name="Calculation" xfId="5903" builtinId="22" hidden="1"/>
    <cellStyle name="Calculation" xfId="5944" builtinId="22" hidden="1"/>
    <cellStyle name="Calculation" xfId="5212" builtinId="22" hidden="1"/>
    <cellStyle name="Calculation" xfId="6007" builtinId="22" hidden="1"/>
    <cellStyle name="Calculation" xfId="6051" builtinId="22" hidden="1"/>
    <cellStyle name="Calculation" xfId="6087" builtinId="22" hidden="1"/>
    <cellStyle name="Calculation" xfId="6134" builtinId="22" hidden="1"/>
    <cellStyle name="Calculation" xfId="6162" builtinId="22" hidden="1"/>
    <cellStyle name="Calculation" xfId="6203" builtinId="22" hidden="1"/>
    <cellStyle name="Calculation" xfId="6244" builtinId="22" hidden="1"/>
    <cellStyle name="Calculation" xfId="6285" builtinId="22" hidden="1"/>
    <cellStyle name="Calculation" xfId="3261" builtinId="22" hidden="1"/>
    <cellStyle name="Calculation" xfId="6354" builtinId="22" hidden="1"/>
    <cellStyle name="Calculation" xfId="6394" builtinId="22" hidden="1"/>
    <cellStyle name="Calculation" xfId="6441" builtinId="22" hidden="1"/>
    <cellStyle name="Calculation" xfId="6486" builtinId="22" hidden="1"/>
    <cellStyle name="Calculation" xfId="6529" builtinId="22" hidden="1"/>
    <cellStyle name="Calculation" xfId="6573" builtinId="22" hidden="1"/>
    <cellStyle name="Calculation" xfId="6608" builtinId="22" hidden="1"/>
    <cellStyle name="Calculation" xfId="6658" builtinId="22" hidden="1"/>
    <cellStyle name="Calculation" xfId="6692" builtinId="22" hidden="1"/>
    <cellStyle name="Calculation" xfId="6707" builtinId="22" hidden="1"/>
    <cellStyle name="Calculation" xfId="6776" builtinId="22" hidden="1"/>
    <cellStyle name="Calculation" xfId="6825" builtinId="22" hidden="1"/>
    <cellStyle name="Calculation" xfId="6869" builtinId="22" hidden="1"/>
    <cellStyle name="Calculation" xfId="6911" builtinId="22" hidden="1"/>
    <cellStyle name="Calculation" xfId="6954" builtinId="22" hidden="1"/>
    <cellStyle name="Calculation" xfId="6989" builtinId="22" hidden="1"/>
    <cellStyle name="Calculation" xfId="7040" builtinId="22" hidden="1"/>
    <cellStyle name="Calculation" xfId="7074" builtinId="22" hidden="1"/>
    <cellStyle name="Calculation" xfId="7088" builtinId="22" hidden="1"/>
    <cellStyle name="Calculation" xfId="7155" builtinId="22" hidden="1"/>
    <cellStyle name="Calculation" xfId="6999" builtinId="22" hidden="1"/>
    <cellStyle name="Calculation" xfId="7205" builtinId="22" hidden="1"/>
    <cellStyle name="Calculation" xfId="7247" builtinId="22" hidden="1"/>
    <cellStyle name="Calculation" xfId="7290" builtinId="22" hidden="1"/>
    <cellStyle name="Calculation" xfId="7325" builtinId="22" hidden="1"/>
    <cellStyle name="Calculation" xfId="7375" builtinId="22" hidden="1"/>
    <cellStyle name="Calculation" xfId="7410" builtinId="22" hidden="1"/>
    <cellStyle name="Calculation" xfId="7426" builtinId="22" hidden="1"/>
    <cellStyle name="Calculation" xfId="7495" builtinId="22" hidden="1"/>
    <cellStyle name="Calculation" xfId="7502" builtinId="22" hidden="1"/>
    <cellStyle name="Calculation" xfId="7535" builtinId="22" hidden="1"/>
    <cellStyle name="Calculation" xfId="7575" builtinId="22" hidden="1"/>
    <cellStyle name="Calculation" xfId="7615" builtinId="22" hidden="1"/>
    <cellStyle name="Calculation" xfId="7648" builtinId="22" hidden="1"/>
    <cellStyle name="Calculation" xfId="7692" builtinId="22" hidden="1"/>
    <cellStyle name="Calculation" xfId="7725" builtinId="22" hidden="1"/>
    <cellStyle name="Calculation" xfId="7736" builtinId="22" hidden="1"/>
    <cellStyle name="Calculation" xfId="7800" builtinId="22" hidden="1"/>
    <cellStyle name="Calculation" xfId="6475" builtinId="22" hidden="1"/>
    <cellStyle name="Calculation" xfId="7832" builtinId="22" hidden="1"/>
    <cellStyle name="Calculation" xfId="7842" builtinId="22" hidden="1"/>
    <cellStyle name="Calculation" xfId="7913" builtinId="22" hidden="1"/>
    <cellStyle name="Calculation" xfId="7963" builtinId="22" hidden="1"/>
    <cellStyle name="Calculation" xfId="8009" builtinId="22" hidden="1"/>
    <cellStyle name="Calculation" xfId="8047" builtinId="22" hidden="1"/>
    <cellStyle name="Calculation" xfId="8096" builtinId="22" hidden="1"/>
    <cellStyle name="Calculation" xfId="8125" builtinId="22" hidden="1"/>
    <cellStyle name="Calculation" xfId="8166" builtinId="22" hidden="1"/>
    <cellStyle name="Calculation" xfId="7949" builtinId="22" hidden="1"/>
    <cellStyle name="Calculation" xfId="8257" builtinId="22" hidden="1"/>
    <cellStyle name="Calculation" xfId="8305" builtinId="22" hidden="1"/>
    <cellStyle name="Calculation" xfId="8343" builtinId="22" hidden="1"/>
    <cellStyle name="Calculation" xfId="8392" builtinId="22" hidden="1"/>
    <cellStyle name="Calculation" xfId="8421" builtinId="22" hidden="1"/>
    <cellStyle name="Calculation" xfId="8462" builtinId="22" hidden="1"/>
    <cellStyle name="Calculation" xfId="8243" builtinId="22" hidden="1"/>
    <cellStyle name="Calculation" xfId="8539" builtinId="22" hidden="1"/>
    <cellStyle name="Calculation" xfId="8586" builtinId="22" hidden="1"/>
    <cellStyle name="Calculation" xfId="8624" builtinId="22" hidden="1"/>
    <cellStyle name="Calculation" xfId="8674" builtinId="22" hidden="1"/>
    <cellStyle name="Calculation" xfId="8703" builtinId="22" hidden="1"/>
    <cellStyle name="Calculation" xfId="8744" builtinId="22" hidden="1"/>
    <cellStyle name="Calculation" xfId="8527" builtinId="22" hidden="1"/>
    <cellStyle name="Calculation" xfId="8823" builtinId="22" hidden="1"/>
    <cellStyle name="Calculation" xfId="8869" builtinId="22" hidden="1"/>
    <cellStyle name="Calculation" xfId="8907" builtinId="22" hidden="1"/>
    <cellStyle name="Calculation" xfId="8954" builtinId="22" hidden="1"/>
    <cellStyle name="Calculation" xfId="8983" builtinId="22" hidden="1"/>
    <cellStyle name="Calculation" xfId="9024" builtinId="22" hidden="1"/>
    <cellStyle name="Calculation" xfId="8292" builtinId="22" hidden="1"/>
    <cellStyle name="Calculation" xfId="9086" builtinId="22" hidden="1"/>
    <cellStyle name="Calculation" xfId="9130" builtinId="22" hidden="1"/>
    <cellStyle name="Calculation" xfId="9166" builtinId="22" hidden="1"/>
    <cellStyle name="Calculation" xfId="9212" builtinId="22" hidden="1"/>
    <cellStyle name="Calculation" xfId="9240" builtinId="22" hidden="1"/>
    <cellStyle name="Calculation" xfId="9280" builtinId="22" hidden="1"/>
    <cellStyle name="Calculation" xfId="9321" builtinId="22" hidden="1"/>
    <cellStyle name="Calculation" xfId="9362" builtinId="22" hidden="1"/>
    <cellStyle name="Calculation" xfId="8425" builtinId="22" hidden="1"/>
    <cellStyle name="Calculation" xfId="9422" builtinId="22" hidden="1"/>
    <cellStyle name="Calculation" xfId="9461" builtinId="22" hidden="1"/>
    <cellStyle name="Calculation" xfId="9508" builtinId="22" hidden="1"/>
    <cellStyle name="Calculation" xfId="9553" builtinId="22" hidden="1"/>
    <cellStyle name="Calculation" xfId="9596" builtinId="22" hidden="1"/>
    <cellStyle name="Calculation" xfId="9640" builtinId="22" hidden="1"/>
    <cellStyle name="Calculation" xfId="9675" builtinId="22" hidden="1"/>
    <cellStyle name="Calculation" xfId="9725" builtinId="22" hidden="1"/>
    <cellStyle name="Calculation" xfId="9759" builtinId="22" hidden="1"/>
    <cellStyle name="Calculation" xfId="9774" builtinId="22" hidden="1"/>
    <cellStyle name="Calculation" xfId="9843" builtinId="22" hidden="1"/>
    <cellStyle name="Calculation" xfId="9892" builtinId="22" hidden="1"/>
    <cellStyle name="Calculation" xfId="9936" builtinId="22" hidden="1"/>
    <cellStyle name="Calculation" xfId="9978" builtinId="22" hidden="1"/>
    <cellStyle name="Calculation" xfId="10021" builtinId="22" hidden="1"/>
    <cellStyle name="Calculation" xfId="10056" builtinId="22" hidden="1"/>
    <cellStyle name="Calculation" xfId="10107" builtinId="22" hidden="1"/>
    <cellStyle name="Calculation" xfId="10141" builtinId="22" hidden="1"/>
    <cellStyle name="Calculation" xfId="10155" builtinId="22" hidden="1"/>
    <cellStyle name="Calculation" xfId="10222" builtinId="22" hidden="1"/>
    <cellStyle name="Calculation" xfId="10066" builtinId="22" hidden="1"/>
    <cellStyle name="Calculation" xfId="10272" builtinId="22" hidden="1"/>
    <cellStyle name="Calculation" xfId="10314" builtinId="22" hidden="1"/>
    <cellStyle name="Calculation" xfId="10357" builtinId="22" hidden="1"/>
    <cellStyle name="Calculation" xfId="10392" builtinId="22" hidden="1"/>
    <cellStyle name="Calculation" xfId="10442" builtinId="22" hidden="1"/>
    <cellStyle name="Calculation" xfId="10477" builtinId="22" hidden="1"/>
    <cellStyle name="Calculation" xfId="10493" builtinId="22" hidden="1"/>
    <cellStyle name="Calculation" xfId="10562" builtinId="22" hidden="1"/>
    <cellStyle name="Calculation" xfId="10569" builtinId="22" hidden="1"/>
    <cellStyle name="Calculation" xfId="10602" builtinId="22" hidden="1"/>
    <cellStyle name="Calculation" xfId="10642" builtinId="22" hidden="1"/>
    <cellStyle name="Calculation" xfId="10682" builtinId="22" hidden="1"/>
    <cellStyle name="Calculation" xfId="10715" builtinId="22" hidden="1"/>
    <cellStyle name="Calculation" xfId="10759" builtinId="22" hidden="1"/>
    <cellStyle name="Calculation" xfId="10792" builtinId="22" hidden="1"/>
    <cellStyle name="Calculation" xfId="10803" builtinId="22" hidden="1"/>
    <cellStyle name="Calculation" xfId="10867" builtinId="22" hidden="1"/>
    <cellStyle name="Calculation" xfId="9542" builtinId="22" hidden="1"/>
    <cellStyle name="Calculation" xfId="10899" builtinId="22" hidden="1"/>
    <cellStyle name="Calculation" xfId="10909" builtinId="22" hidden="1"/>
    <cellStyle name="Calculation" xfId="10980" builtinId="22" hidden="1"/>
    <cellStyle name="Calculation" xfId="11030" builtinId="22" hidden="1"/>
    <cellStyle name="Calculation" xfId="11076" builtinId="22" hidden="1"/>
    <cellStyle name="Calculation" xfId="11114" builtinId="22" hidden="1"/>
    <cellStyle name="Calculation" xfId="11163" builtinId="22" hidden="1"/>
    <cellStyle name="Calculation" xfId="11192" builtinId="22" hidden="1"/>
    <cellStyle name="Calculation" xfId="11233" builtinId="22" hidden="1"/>
    <cellStyle name="Calculation" xfId="11016" builtinId="22" hidden="1"/>
    <cellStyle name="Calculation" xfId="11325" builtinId="22" hidden="1"/>
    <cellStyle name="Calculation" xfId="11373" builtinId="22" hidden="1"/>
    <cellStyle name="Calculation" xfId="11411" builtinId="22" hidden="1"/>
    <cellStyle name="Calculation" xfId="11460" builtinId="22" hidden="1"/>
    <cellStyle name="Calculation" xfId="11489" builtinId="22" hidden="1"/>
    <cellStyle name="Calculation" xfId="11530" builtinId="22" hidden="1"/>
    <cellStyle name="Calculation" xfId="11310" builtinId="22" hidden="1"/>
    <cellStyle name="Calculation" xfId="11607" builtinId="22" hidden="1"/>
    <cellStyle name="Calculation" xfId="11654" builtinId="22" hidden="1"/>
    <cellStyle name="Calculation" xfId="11692" builtinId="22" hidden="1"/>
    <cellStyle name="Calculation" xfId="11742" builtinId="22" hidden="1"/>
    <cellStyle name="Calculation" xfId="11771" builtinId="22" hidden="1"/>
    <cellStyle name="Calculation" xfId="11812" builtinId="22" hidden="1"/>
    <cellStyle name="Calculation" xfId="11595" builtinId="22" hidden="1"/>
    <cellStyle name="Calculation" xfId="11891" builtinId="22" hidden="1"/>
    <cellStyle name="Calculation" xfId="11937" builtinId="22" hidden="1"/>
    <cellStyle name="Calculation" xfId="11975" builtinId="22" hidden="1"/>
    <cellStyle name="Calculation" xfId="12022" builtinId="22" hidden="1"/>
    <cellStyle name="Calculation" xfId="12051" builtinId="22" hidden="1"/>
    <cellStyle name="Calculation" xfId="12092" builtinId="22" hidden="1"/>
    <cellStyle name="Calculation" xfId="11360" builtinId="22" hidden="1"/>
    <cellStyle name="Calculation" xfId="12155" builtinId="22" hidden="1"/>
    <cellStyle name="Calculation" xfId="12199" builtinId="22" hidden="1"/>
    <cellStyle name="Calculation" xfId="12235" builtinId="22" hidden="1"/>
    <cellStyle name="Calculation" xfId="12282" builtinId="22" hidden="1"/>
    <cellStyle name="Calculation" xfId="12310" builtinId="22" hidden="1"/>
    <cellStyle name="Calculation" xfId="12351" builtinId="22" hidden="1"/>
    <cellStyle name="Calculation" xfId="12392" builtinId="22" hidden="1"/>
    <cellStyle name="Calculation" xfId="12433" builtinId="22" hidden="1"/>
    <cellStyle name="Calculation" xfId="12473" builtinId="22" hidden="1"/>
    <cellStyle name="Calculation" xfId="12515" builtinId="22" hidden="1"/>
    <cellStyle name="Calculation" xfId="12554" builtinId="22" hidden="1"/>
    <cellStyle name="Calculation" xfId="12600" builtinId="22" hidden="1"/>
    <cellStyle name="Calculation" xfId="12645" builtinId="22" hidden="1"/>
    <cellStyle name="Calculation" xfId="12688" builtinId="22" hidden="1"/>
    <cellStyle name="Calculation" xfId="12732" builtinId="22" hidden="1"/>
    <cellStyle name="Calculation" xfId="12767" builtinId="22" hidden="1"/>
    <cellStyle name="Calculation" xfId="12817" builtinId="22" hidden="1"/>
    <cellStyle name="Calculation" xfId="12851" builtinId="22" hidden="1"/>
    <cellStyle name="Calculation" xfId="12866" builtinId="22" hidden="1"/>
    <cellStyle name="Calculation" xfId="12935" builtinId="22" hidden="1"/>
    <cellStyle name="Calculation" xfId="12984" builtinId="22" hidden="1"/>
    <cellStyle name="Calculation" xfId="13028" builtinId="22" hidden="1"/>
    <cellStyle name="Calculation" xfId="13070" builtinId="22" hidden="1"/>
    <cellStyle name="Calculation" xfId="13113" builtinId="22" hidden="1"/>
    <cellStyle name="Calculation" xfId="13148" builtinId="22" hidden="1"/>
    <cellStyle name="Calculation" xfId="13199" builtinId="22" hidden="1"/>
    <cellStyle name="Calculation" xfId="13233" builtinId="22" hidden="1"/>
    <cellStyle name="Calculation" xfId="13247" builtinId="22" hidden="1"/>
    <cellStyle name="Calculation" xfId="13314" builtinId="22" hidden="1"/>
    <cellStyle name="Calculation" xfId="13158" builtinId="22" hidden="1"/>
    <cellStyle name="Calculation" xfId="13364" builtinId="22" hidden="1"/>
    <cellStyle name="Calculation" xfId="13406" builtinId="22" hidden="1"/>
    <cellStyle name="Calculation" xfId="13449" builtinId="22" hidden="1"/>
    <cellStyle name="Calculation" xfId="13484" builtinId="22" hidden="1"/>
    <cellStyle name="Calculation" xfId="13534" builtinId="22" hidden="1"/>
    <cellStyle name="Calculation" xfId="13569" builtinId="22" hidden="1"/>
    <cellStyle name="Calculation" xfId="13585" builtinId="22" hidden="1"/>
    <cellStyle name="Calculation" xfId="13654" builtinId="22" hidden="1"/>
    <cellStyle name="Calculation" xfId="13661" builtinId="22" hidden="1"/>
    <cellStyle name="Calculation" xfId="13694" builtinId="22" hidden="1"/>
    <cellStyle name="Calculation" xfId="13734" builtinId="22" hidden="1"/>
    <cellStyle name="Calculation" xfId="13774" builtinId="22" hidden="1"/>
    <cellStyle name="Calculation" xfId="13807" builtinId="22" hidden="1"/>
    <cellStyle name="Calculation" xfId="13851" builtinId="22" hidden="1"/>
    <cellStyle name="Calculation" xfId="13884" builtinId="22" hidden="1"/>
    <cellStyle name="Calculation" xfId="13895" builtinId="22" hidden="1"/>
    <cellStyle name="Calculation" xfId="13959" builtinId="22" hidden="1"/>
    <cellStyle name="Calculation" xfId="12634" builtinId="22" hidden="1"/>
    <cellStyle name="Calculation" xfId="13991" builtinId="22" hidden="1"/>
    <cellStyle name="Calculation" xfId="14001" builtinId="22" hidden="1"/>
    <cellStyle name="Calculation" xfId="14071" builtinId="22" hidden="1"/>
    <cellStyle name="Calculation" xfId="14121" builtinId="22" hidden="1"/>
    <cellStyle name="Calculation" xfId="14167" builtinId="22" hidden="1"/>
    <cellStyle name="Calculation" xfId="14205" builtinId="22" hidden="1"/>
    <cellStyle name="Calculation" xfId="14253" builtinId="22" hidden="1"/>
    <cellStyle name="Calculation" xfId="14282" builtinId="22" hidden="1"/>
    <cellStyle name="Calculation" xfId="14322" builtinId="22" hidden="1"/>
    <cellStyle name="Calculation" xfId="14107" builtinId="22" hidden="1"/>
    <cellStyle name="Calculation" xfId="14412" builtinId="22" hidden="1"/>
    <cellStyle name="Calculation" xfId="14460" builtinId="22" hidden="1"/>
    <cellStyle name="Calculation" xfId="14498" builtinId="22" hidden="1"/>
    <cellStyle name="Calculation" xfId="14546" builtinId="22" hidden="1"/>
    <cellStyle name="Calculation" xfId="14575" builtinId="22" hidden="1"/>
    <cellStyle name="Calculation" xfId="14615" builtinId="22" hidden="1"/>
    <cellStyle name="Calculation" xfId="14398" builtinId="22" hidden="1"/>
    <cellStyle name="Calculation" xfId="14691" builtinId="22" hidden="1"/>
    <cellStyle name="Calculation" xfId="14738" builtinId="22" hidden="1"/>
    <cellStyle name="Calculation" xfId="14776" builtinId="22" hidden="1"/>
    <cellStyle name="Calculation" xfId="14825" builtinId="22" hidden="1"/>
    <cellStyle name="Calculation" xfId="14854" builtinId="22" hidden="1"/>
    <cellStyle name="Calculation" xfId="14894" builtinId="22" hidden="1"/>
    <cellStyle name="Calculation" xfId="14679" builtinId="22" hidden="1"/>
    <cellStyle name="Calculation" xfId="14972" builtinId="22" hidden="1"/>
    <cellStyle name="Calculation" xfId="15018" builtinId="22" hidden="1"/>
    <cellStyle name="Calculation" xfId="15056" builtinId="22" hidden="1"/>
    <cellStyle name="Calculation" xfId="15102" builtinId="22" hidden="1"/>
    <cellStyle name="Calculation" xfId="15131" builtinId="22" hidden="1"/>
    <cellStyle name="Calculation" xfId="15171" builtinId="22" hidden="1"/>
    <cellStyle name="Calculation" xfId="14447" builtinId="22" hidden="1"/>
    <cellStyle name="Calculation" xfId="15233" builtinId="22" hidden="1"/>
    <cellStyle name="Calculation" xfId="15277" builtinId="22" hidden="1"/>
    <cellStyle name="Calculation" xfId="15313" builtinId="22" hidden="1"/>
    <cellStyle name="Calculation" xfId="15359" builtinId="22" hidden="1"/>
    <cellStyle name="Calculation" xfId="15387" builtinId="22" hidden="1"/>
    <cellStyle name="Calculation" xfId="15427" builtinId="22" hidden="1"/>
    <cellStyle name="Calculation" xfId="15468" builtinId="22" hidden="1"/>
    <cellStyle name="Calculation" xfId="15509" builtinId="22" hidden="1"/>
    <cellStyle name="Check Cell" xfId="15" builtinId="23" hidden="1"/>
    <cellStyle name="Check Cell" xfId="72" builtinId="23" hidden="1"/>
    <cellStyle name="Check Cell" xfId="120" builtinId="23" hidden="1"/>
    <cellStyle name="Check Cell" xfId="176" builtinId="23" hidden="1"/>
    <cellStyle name="Check Cell" xfId="216" builtinId="23" hidden="1"/>
    <cellStyle name="Check Cell" xfId="265" builtinId="23" hidden="1"/>
    <cellStyle name="Check Cell" xfId="310" builtinId="23" hidden="1"/>
    <cellStyle name="Check Cell" xfId="353" builtinId="23" hidden="1"/>
    <cellStyle name="Check Cell" xfId="397" builtinId="23" hidden="1"/>
    <cellStyle name="Check Cell" xfId="433" builtinId="23" hidden="1"/>
    <cellStyle name="Check Cell" xfId="482" builtinId="23" hidden="1"/>
    <cellStyle name="Check Cell" xfId="517" builtinId="23" hidden="1"/>
    <cellStyle name="Check Cell" xfId="561" builtinId="23" hidden="1"/>
    <cellStyle name="Check Cell" xfId="600" builtinId="23" hidden="1"/>
    <cellStyle name="Check Cell" xfId="649" builtinId="23" hidden="1"/>
    <cellStyle name="Check Cell" xfId="693" builtinId="23" hidden="1"/>
    <cellStyle name="Check Cell" xfId="735" builtinId="23" hidden="1"/>
    <cellStyle name="Check Cell" xfId="778" builtinId="23" hidden="1"/>
    <cellStyle name="Check Cell" xfId="814" builtinId="23" hidden="1"/>
    <cellStyle name="Check Cell" xfId="864" builtinId="23" hidden="1"/>
    <cellStyle name="Check Cell" xfId="899" builtinId="23" hidden="1"/>
    <cellStyle name="Check Cell" xfId="943" builtinId="23" hidden="1"/>
    <cellStyle name="Check Cell" xfId="979" builtinId="23" hidden="1"/>
    <cellStyle name="Check Cell" xfId="783" builtinId="23" hidden="1"/>
    <cellStyle name="Check Cell" xfId="1029" builtinId="23" hidden="1"/>
    <cellStyle name="Check Cell" xfId="1071" builtinId="23" hidden="1"/>
    <cellStyle name="Check Cell" xfId="1114" builtinId="23" hidden="1"/>
    <cellStyle name="Check Cell" xfId="1150" builtinId="23" hidden="1"/>
    <cellStyle name="Check Cell" xfId="1199" builtinId="23" hidden="1"/>
    <cellStyle name="Check Cell" xfId="1235" builtinId="23" hidden="1"/>
    <cellStyle name="Check Cell" xfId="1280" builtinId="23" hidden="1"/>
    <cellStyle name="Check Cell" xfId="1319" builtinId="23" hidden="1"/>
    <cellStyle name="Check Cell" xfId="1310" builtinId="23" hidden="1"/>
    <cellStyle name="Check Cell" xfId="1359" builtinId="23" hidden="1"/>
    <cellStyle name="Check Cell" xfId="1399" builtinId="23" hidden="1"/>
    <cellStyle name="Check Cell" xfId="1439" builtinId="23" hidden="1"/>
    <cellStyle name="Check Cell" xfId="1473" builtinId="23" hidden="1"/>
    <cellStyle name="Check Cell" xfId="1516" builtinId="23" hidden="1"/>
    <cellStyle name="Check Cell" xfId="1550" builtinId="23" hidden="1"/>
    <cellStyle name="Check Cell" xfId="1589" builtinId="23" hidden="1"/>
    <cellStyle name="Check Cell" xfId="1624" builtinId="23" hidden="1"/>
    <cellStyle name="Check Cell" xfId="631" builtinId="23" hidden="1"/>
    <cellStyle name="Check Cell" xfId="1656" builtinId="23" hidden="1"/>
    <cellStyle name="Check Cell" xfId="1693" builtinId="23" hidden="1"/>
    <cellStyle name="Check Cell" xfId="1737" builtinId="23" hidden="1"/>
    <cellStyle name="Check Cell" xfId="1787" builtinId="23" hidden="1"/>
    <cellStyle name="Check Cell" xfId="1833" builtinId="23" hidden="1"/>
    <cellStyle name="Check Cell" xfId="1820" builtinId="23" hidden="1"/>
    <cellStyle name="Check Cell" xfId="1882" builtinId="23" hidden="1"/>
    <cellStyle name="Check Cell" xfId="1950" builtinId="23" hidden="1"/>
    <cellStyle name="Check Cell" xfId="1989" builtinId="23" hidden="1"/>
    <cellStyle name="Check Cell" xfId="1742" builtinId="23" hidden="1"/>
    <cellStyle name="Check Cell" xfId="2082" builtinId="23" hidden="1"/>
    <cellStyle name="Check Cell" xfId="2130" builtinId="23" hidden="1"/>
    <cellStyle name="Check Cell" xfId="2117" builtinId="23" hidden="1"/>
    <cellStyle name="Check Cell" xfId="2180" builtinId="23" hidden="1"/>
    <cellStyle name="Check Cell" xfId="2247" builtinId="23" hidden="1"/>
    <cellStyle name="Check Cell" xfId="2286" builtinId="23" hidden="1"/>
    <cellStyle name="Check Cell" xfId="2138" builtinId="23" hidden="1"/>
    <cellStyle name="Check Cell" xfId="2364" builtinId="23" hidden="1"/>
    <cellStyle name="Check Cell" xfId="2411" builtinId="23" hidden="1"/>
    <cellStyle name="Check Cell" xfId="2398" builtinId="23" hidden="1"/>
    <cellStyle name="Check Cell" xfId="2461" builtinId="23" hidden="1"/>
    <cellStyle name="Check Cell" xfId="2529" builtinId="23" hidden="1"/>
    <cellStyle name="Check Cell" xfId="2568" builtinId="23" hidden="1"/>
    <cellStyle name="Check Cell" xfId="2455" builtinId="23" hidden="1"/>
    <cellStyle name="Check Cell" xfId="2648" builtinId="23" hidden="1"/>
    <cellStyle name="Check Cell" xfId="2694" builtinId="23" hidden="1"/>
    <cellStyle name="Check Cell" xfId="2682" builtinId="23" hidden="1"/>
    <cellStyle name="Check Cell" xfId="2742" builtinId="23" hidden="1"/>
    <cellStyle name="Check Cell" xfId="2809" builtinId="23" hidden="1"/>
    <cellStyle name="Check Cell" xfId="2848" builtinId="23" hidden="1"/>
    <cellStyle name="Check Cell" xfId="2780" builtinId="23" hidden="1"/>
    <cellStyle name="Check Cell" xfId="2912" builtinId="23" hidden="1"/>
    <cellStyle name="Check Cell" xfId="2956" builtinId="23" hidden="1"/>
    <cellStyle name="Check Cell" xfId="2944" builtinId="23" hidden="1"/>
    <cellStyle name="Check Cell" xfId="3002" builtinId="23" hidden="1"/>
    <cellStyle name="Check Cell" xfId="3068" builtinId="23" hidden="1"/>
    <cellStyle name="Check Cell" xfId="3107" builtinId="23" hidden="1"/>
    <cellStyle name="Check Cell" xfId="3149" builtinId="23" hidden="1"/>
    <cellStyle name="Check Cell" xfId="3190" builtinId="23" hidden="1"/>
    <cellStyle name="Check Cell" xfId="3221" builtinId="23" hidden="1"/>
    <cellStyle name="Check Cell" xfId="3273" builtinId="23" hidden="1"/>
    <cellStyle name="Check Cell" xfId="3313" builtinId="23" hidden="1"/>
    <cellStyle name="Check Cell" xfId="3362" builtinId="23" hidden="1"/>
    <cellStyle name="Check Cell" xfId="3407" builtinId="23" hidden="1"/>
    <cellStyle name="Check Cell" xfId="3450" builtinId="23" hidden="1"/>
    <cellStyle name="Check Cell" xfId="3494" builtinId="23" hidden="1"/>
    <cellStyle name="Check Cell" xfId="3530" builtinId="23" hidden="1"/>
    <cellStyle name="Check Cell" xfId="3579" builtinId="23" hidden="1"/>
    <cellStyle name="Check Cell" xfId="3614" builtinId="23" hidden="1"/>
    <cellStyle name="Check Cell" xfId="3658" builtinId="23" hidden="1"/>
    <cellStyle name="Check Cell" xfId="3697" builtinId="23" hidden="1"/>
    <cellStyle name="Check Cell" xfId="3746" builtinId="23" hidden="1"/>
    <cellStyle name="Check Cell" xfId="3790" builtinId="23" hidden="1"/>
    <cellStyle name="Check Cell" xfId="3832" builtinId="23" hidden="1"/>
    <cellStyle name="Check Cell" xfId="3875" builtinId="23" hidden="1"/>
    <cellStyle name="Check Cell" xfId="3911" builtinId="23" hidden="1"/>
    <cellStyle name="Check Cell" xfId="3961" builtinId="23" hidden="1"/>
    <cellStyle name="Check Cell" xfId="3996" builtinId="23" hidden="1"/>
    <cellStyle name="Check Cell" xfId="4040" builtinId="23" hidden="1"/>
    <cellStyle name="Check Cell" xfId="4076" builtinId="23" hidden="1"/>
    <cellStyle name="Check Cell" xfId="3880" builtinId="23" hidden="1"/>
    <cellStyle name="Check Cell" xfId="4126" builtinId="23" hidden="1"/>
    <cellStyle name="Check Cell" xfId="4168" builtinId="23" hidden="1"/>
    <cellStyle name="Check Cell" xfId="4211" builtinId="23" hidden="1"/>
    <cellStyle name="Check Cell" xfId="4247" builtinId="23" hidden="1"/>
    <cellStyle name="Check Cell" xfId="4296" builtinId="23" hidden="1"/>
    <cellStyle name="Check Cell" xfId="4332" builtinId="23" hidden="1"/>
    <cellStyle name="Check Cell" xfId="4377" builtinId="23" hidden="1"/>
    <cellStyle name="Check Cell" xfId="4416" builtinId="23" hidden="1"/>
    <cellStyle name="Check Cell" xfId="4407" builtinId="23" hidden="1"/>
    <cellStyle name="Check Cell" xfId="4456" builtinId="23" hidden="1"/>
    <cellStyle name="Check Cell" xfId="4496" builtinId="23" hidden="1"/>
    <cellStyle name="Check Cell" xfId="4536" builtinId="23" hidden="1"/>
    <cellStyle name="Check Cell" xfId="4570" builtinId="23" hidden="1"/>
    <cellStyle name="Check Cell" xfId="4613" builtinId="23" hidden="1"/>
    <cellStyle name="Check Cell" xfId="4647" builtinId="23" hidden="1"/>
    <cellStyle name="Check Cell" xfId="4686" builtinId="23" hidden="1"/>
    <cellStyle name="Check Cell" xfId="4721" builtinId="23" hidden="1"/>
    <cellStyle name="Check Cell" xfId="3728" builtinId="23" hidden="1"/>
    <cellStyle name="Check Cell" xfId="4753" builtinId="23" hidden="1"/>
    <cellStyle name="Check Cell" xfId="4790" builtinId="23" hidden="1"/>
    <cellStyle name="Check Cell" xfId="4834" builtinId="23" hidden="1"/>
    <cellStyle name="Check Cell" xfId="4884" builtinId="23" hidden="1"/>
    <cellStyle name="Check Cell" xfId="4930" builtinId="23" hidden="1"/>
    <cellStyle name="Check Cell" xfId="4917" builtinId="23" hidden="1"/>
    <cellStyle name="Check Cell" xfId="4979" builtinId="23" hidden="1"/>
    <cellStyle name="Check Cell" xfId="5047" builtinId="23" hidden="1"/>
    <cellStyle name="Check Cell" xfId="5086" builtinId="23" hidden="1"/>
    <cellStyle name="Check Cell" xfId="4839" builtinId="23" hidden="1"/>
    <cellStyle name="Check Cell" xfId="5179" builtinId="23" hidden="1"/>
    <cellStyle name="Check Cell" xfId="5227" builtinId="23" hidden="1"/>
    <cellStyle name="Check Cell" xfId="5214" builtinId="23" hidden="1"/>
    <cellStyle name="Check Cell" xfId="5277" builtinId="23" hidden="1"/>
    <cellStyle name="Check Cell" xfId="5344" builtinId="23" hidden="1"/>
    <cellStyle name="Check Cell" xfId="5383" builtinId="23" hidden="1"/>
    <cellStyle name="Check Cell" xfId="5235" builtinId="23" hidden="1"/>
    <cellStyle name="Check Cell" xfId="5461" builtinId="23" hidden="1"/>
    <cellStyle name="Check Cell" xfId="5508" builtinId="23" hidden="1"/>
    <cellStyle name="Check Cell" xfId="5495" builtinId="23" hidden="1"/>
    <cellStyle name="Check Cell" xfId="5558" builtinId="23" hidden="1"/>
    <cellStyle name="Check Cell" xfId="5626" builtinId="23" hidden="1"/>
    <cellStyle name="Check Cell" xfId="5665" builtinId="23" hidden="1"/>
    <cellStyle name="Check Cell" xfId="5552" builtinId="23" hidden="1"/>
    <cellStyle name="Check Cell" xfId="5745" builtinId="23" hidden="1"/>
    <cellStyle name="Check Cell" xfId="5791" builtinId="23" hidden="1"/>
    <cellStyle name="Check Cell" xfId="5779" builtinId="23" hidden="1"/>
    <cellStyle name="Check Cell" xfId="5839" builtinId="23" hidden="1"/>
    <cellStyle name="Check Cell" xfId="5906" builtinId="23" hidden="1"/>
    <cellStyle name="Check Cell" xfId="5945" builtinId="23" hidden="1"/>
    <cellStyle name="Check Cell" xfId="5877" builtinId="23" hidden="1"/>
    <cellStyle name="Check Cell" xfId="6009" builtinId="23" hidden="1"/>
    <cellStyle name="Check Cell" xfId="6053" builtinId="23" hidden="1"/>
    <cellStyle name="Check Cell" xfId="6041" builtinId="23" hidden="1"/>
    <cellStyle name="Check Cell" xfId="6099" builtinId="23" hidden="1"/>
    <cellStyle name="Check Cell" xfId="6165" builtinId="23" hidden="1"/>
    <cellStyle name="Check Cell" xfId="6204" builtinId="23" hidden="1"/>
    <cellStyle name="Check Cell" xfId="6246" builtinId="23" hidden="1"/>
    <cellStyle name="Check Cell" xfId="6287" builtinId="23" hidden="1"/>
    <cellStyle name="Check Cell" xfId="3229" builtinId="23" hidden="1"/>
    <cellStyle name="Check Cell" xfId="6356" builtinId="23" hidden="1"/>
    <cellStyle name="Check Cell" xfId="6396" builtinId="23" hidden="1"/>
    <cellStyle name="Check Cell" xfId="6443" builtinId="23" hidden="1"/>
    <cellStyle name="Check Cell" xfId="6488" builtinId="23" hidden="1"/>
    <cellStyle name="Check Cell" xfId="6531" builtinId="23" hidden="1"/>
    <cellStyle name="Check Cell" xfId="6575" builtinId="23" hidden="1"/>
    <cellStyle name="Check Cell" xfId="6611" builtinId="23" hidden="1"/>
    <cellStyle name="Check Cell" xfId="6660" builtinId="23" hidden="1"/>
    <cellStyle name="Check Cell" xfId="6695" builtinId="23" hidden="1"/>
    <cellStyle name="Check Cell" xfId="6739" builtinId="23" hidden="1"/>
    <cellStyle name="Check Cell" xfId="6778" builtinId="23" hidden="1"/>
    <cellStyle name="Check Cell" xfId="6827" builtinId="23" hidden="1"/>
    <cellStyle name="Check Cell" xfId="6871" builtinId="23" hidden="1"/>
    <cellStyle name="Check Cell" xfId="6913" builtinId="23" hidden="1"/>
    <cellStyle name="Check Cell" xfId="6956" builtinId="23" hidden="1"/>
    <cellStyle name="Check Cell" xfId="6992" builtinId="23" hidden="1"/>
    <cellStyle name="Check Cell" xfId="7042" builtinId="23" hidden="1"/>
    <cellStyle name="Check Cell" xfId="7077" builtinId="23" hidden="1"/>
    <cellStyle name="Check Cell" xfId="7121" builtinId="23" hidden="1"/>
    <cellStyle name="Check Cell" xfId="7157" builtinId="23" hidden="1"/>
    <cellStyle name="Check Cell" xfId="6961" builtinId="23" hidden="1"/>
    <cellStyle name="Check Cell" xfId="7207" builtinId="23" hidden="1"/>
    <cellStyle name="Check Cell" xfId="7249" builtinId="23" hidden="1"/>
    <cellStyle name="Check Cell" xfId="7292" builtinId="23" hidden="1"/>
    <cellStyle name="Check Cell" xfId="7328" builtinId="23" hidden="1"/>
    <cellStyle name="Check Cell" xfId="7377" builtinId="23" hidden="1"/>
    <cellStyle name="Check Cell" xfId="7413" builtinId="23" hidden="1"/>
    <cellStyle name="Check Cell" xfId="7458" builtinId="23" hidden="1"/>
    <cellStyle name="Check Cell" xfId="7497" builtinId="23" hidden="1"/>
    <cellStyle name="Check Cell" xfId="7488" builtinId="23" hidden="1"/>
    <cellStyle name="Check Cell" xfId="7537" builtinId="23" hidden="1"/>
    <cellStyle name="Check Cell" xfId="7577" builtinId="23" hidden="1"/>
    <cellStyle name="Check Cell" xfId="7617" builtinId="23" hidden="1"/>
    <cellStyle name="Check Cell" xfId="7651" builtinId="23" hidden="1"/>
    <cellStyle name="Check Cell" xfId="7694" builtinId="23" hidden="1"/>
    <cellStyle name="Check Cell" xfId="7728" builtinId="23" hidden="1"/>
    <cellStyle name="Check Cell" xfId="7767" builtinId="23" hidden="1"/>
    <cellStyle name="Check Cell" xfId="7802" builtinId="23" hidden="1"/>
    <cellStyle name="Check Cell" xfId="6809" builtinId="23" hidden="1"/>
    <cellStyle name="Check Cell" xfId="7834" builtinId="23" hidden="1"/>
    <cellStyle name="Check Cell" xfId="7871" builtinId="23" hidden="1"/>
    <cellStyle name="Check Cell" xfId="7915" builtinId="23" hidden="1"/>
    <cellStyle name="Check Cell" xfId="7965" builtinId="23" hidden="1"/>
    <cellStyle name="Check Cell" xfId="8011" builtinId="23" hidden="1"/>
    <cellStyle name="Check Cell" xfId="7998" builtinId="23" hidden="1"/>
    <cellStyle name="Check Cell" xfId="8060" builtinId="23" hidden="1"/>
    <cellStyle name="Check Cell" xfId="8128" builtinId="23" hidden="1"/>
    <cellStyle name="Check Cell" xfId="8167" builtinId="23" hidden="1"/>
    <cellStyle name="Check Cell" xfId="7920" builtinId="23" hidden="1"/>
    <cellStyle name="Check Cell" xfId="8259" builtinId="23" hidden="1"/>
    <cellStyle name="Check Cell" xfId="8307" builtinId="23" hidden="1"/>
    <cellStyle name="Check Cell" xfId="8294" builtinId="23" hidden="1"/>
    <cellStyle name="Check Cell" xfId="8357" builtinId="23" hidden="1"/>
    <cellStyle name="Check Cell" xfId="8424" builtinId="23" hidden="1"/>
    <cellStyle name="Check Cell" xfId="8463" builtinId="23" hidden="1"/>
    <cellStyle name="Check Cell" xfId="8315" builtinId="23" hidden="1"/>
    <cellStyle name="Check Cell" xfId="8541" builtinId="23" hidden="1"/>
    <cellStyle name="Check Cell" xfId="8588" builtinId="23" hidden="1"/>
    <cellStyle name="Check Cell" xfId="8575" builtinId="23" hidden="1"/>
    <cellStyle name="Check Cell" xfId="8638" builtinId="23" hidden="1"/>
    <cellStyle name="Check Cell" xfId="8706" builtinId="23" hidden="1"/>
    <cellStyle name="Check Cell" xfId="8745" builtinId="23" hidden="1"/>
    <cellStyle name="Check Cell" xfId="8632" builtinId="23" hidden="1"/>
    <cellStyle name="Check Cell" xfId="8825" builtinId="23" hidden="1"/>
    <cellStyle name="Check Cell" xfId="8871" builtinId="23" hidden="1"/>
    <cellStyle name="Check Cell" xfId="8859" builtinId="23" hidden="1"/>
    <cellStyle name="Check Cell" xfId="8919" builtinId="23" hidden="1"/>
    <cellStyle name="Check Cell" xfId="8986" builtinId="23" hidden="1"/>
    <cellStyle name="Check Cell" xfId="9025" builtinId="23" hidden="1"/>
    <cellStyle name="Check Cell" xfId="8957" builtinId="23" hidden="1"/>
    <cellStyle name="Check Cell" xfId="9088" builtinId="23" hidden="1"/>
    <cellStyle name="Check Cell" xfId="9132" builtinId="23" hidden="1"/>
    <cellStyle name="Check Cell" xfId="9120" builtinId="23" hidden="1"/>
    <cellStyle name="Check Cell" xfId="9177" builtinId="23" hidden="1"/>
    <cellStyle name="Check Cell" xfId="9243" builtinId="23" hidden="1"/>
    <cellStyle name="Check Cell" xfId="9281" builtinId="23" hidden="1"/>
    <cellStyle name="Check Cell" xfId="9323" builtinId="23" hidden="1"/>
    <cellStyle name="Check Cell" xfId="9364" builtinId="23" hidden="1"/>
    <cellStyle name="Check Cell" xfId="8203" builtinId="23" hidden="1"/>
    <cellStyle name="Check Cell" xfId="9424" builtinId="23" hidden="1"/>
    <cellStyle name="Check Cell" xfId="9463" builtinId="23" hidden="1"/>
    <cellStyle name="Check Cell" xfId="9510" builtinId="23" hidden="1"/>
    <cellStyle name="Check Cell" xfId="9555" builtinId="23" hidden="1"/>
    <cellStyle name="Check Cell" xfId="9598" builtinId="23" hidden="1"/>
    <cellStyle name="Check Cell" xfId="9642" builtinId="23" hidden="1"/>
    <cellStyle name="Check Cell" xfId="9678" builtinId="23" hidden="1"/>
    <cellStyle name="Check Cell" xfId="9727" builtinId="23" hidden="1"/>
    <cellStyle name="Check Cell" xfId="9762" builtinId="23" hidden="1"/>
    <cellStyle name="Check Cell" xfId="9806" builtinId="23" hidden="1"/>
    <cellStyle name="Check Cell" xfId="9845" builtinId="23" hidden="1"/>
    <cellStyle name="Check Cell" xfId="9894" builtinId="23" hidden="1"/>
    <cellStyle name="Check Cell" xfId="9938" builtinId="23" hidden="1"/>
    <cellStyle name="Check Cell" xfId="9980" builtinId="23" hidden="1"/>
    <cellStyle name="Check Cell" xfId="10023" builtinId="23" hidden="1"/>
    <cellStyle name="Check Cell" xfId="10059" builtinId="23" hidden="1"/>
    <cellStyle name="Check Cell" xfId="10109" builtinId="23" hidden="1"/>
    <cellStyle name="Check Cell" xfId="10144" builtinId="23" hidden="1"/>
    <cellStyle name="Check Cell" xfId="10188" builtinId="23" hidden="1"/>
    <cellStyle name="Check Cell" xfId="10224" builtinId="23" hidden="1"/>
    <cellStyle name="Check Cell" xfId="10028" builtinId="23" hidden="1"/>
    <cellStyle name="Check Cell" xfId="10274" builtinId="23" hidden="1"/>
    <cellStyle name="Check Cell" xfId="10316" builtinId="23" hidden="1"/>
    <cellStyle name="Check Cell" xfId="10359" builtinId="23" hidden="1"/>
    <cellStyle name="Check Cell" xfId="10395" builtinId="23" hidden="1"/>
    <cellStyle name="Check Cell" xfId="10444" builtinId="23" hidden="1"/>
    <cellStyle name="Check Cell" xfId="10480" builtinId="23" hidden="1"/>
    <cellStyle name="Check Cell" xfId="10525" builtinId="23" hidden="1"/>
    <cellStyle name="Check Cell" xfId="10564" builtinId="23" hidden="1"/>
    <cellStyle name="Check Cell" xfId="10555" builtinId="23" hidden="1"/>
    <cellStyle name="Check Cell" xfId="10604" builtinId="23" hidden="1"/>
    <cellStyle name="Check Cell" xfId="10644" builtinId="23" hidden="1"/>
    <cellStyle name="Check Cell" xfId="10684" builtinId="23" hidden="1"/>
    <cellStyle name="Check Cell" xfId="10718" builtinId="23" hidden="1"/>
    <cellStyle name="Check Cell" xfId="10761" builtinId="23" hidden="1"/>
    <cellStyle name="Check Cell" xfId="10795" builtinId="23" hidden="1"/>
    <cellStyle name="Check Cell" xfId="10834" builtinId="23" hidden="1"/>
    <cellStyle name="Check Cell" xfId="10869" builtinId="23" hidden="1"/>
    <cellStyle name="Check Cell" xfId="9876" builtinId="23" hidden="1"/>
    <cellStyle name="Check Cell" xfId="10901" builtinId="23" hidden="1"/>
    <cellStyle name="Check Cell" xfId="10938" builtinId="23" hidden="1"/>
    <cellStyle name="Check Cell" xfId="10982" builtinId="23" hidden="1"/>
    <cellStyle name="Check Cell" xfId="11032" builtinId="23" hidden="1"/>
    <cellStyle name="Check Cell" xfId="11078" builtinId="23" hidden="1"/>
    <cellStyle name="Check Cell" xfId="11065" builtinId="23" hidden="1"/>
    <cellStyle name="Check Cell" xfId="11127" builtinId="23" hidden="1"/>
    <cellStyle name="Check Cell" xfId="11195" builtinId="23" hidden="1"/>
    <cellStyle name="Check Cell" xfId="11234" builtinId="23" hidden="1"/>
    <cellStyle name="Check Cell" xfId="10987" builtinId="23" hidden="1"/>
    <cellStyle name="Check Cell" xfId="11327" builtinId="23" hidden="1"/>
    <cellStyle name="Check Cell" xfId="11375" builtinId="23" hidden="1"/>
    <cellStyle name="Check Cell" xfId="11362" builtinId="23" hidden="1"/>
    <cellStyle name="Check Cell" xfId="11425" builtinId="23" hidden="1"/>
    <cellStyle name="Check Cell" xfId="11492" builtinId="23" hidden="1"/>
    <cellStyle name="Check Cell" xfId="11531" builtinId="23" hidden="1"/>
    <cellStyle name="Check Cell" xfId="11383" builtinId="23" hidden="1"/>
    <cellStyle name="Check Cell" xfId="11609" builtinId="23" hidden="1"/>
    <cellStyle name="Check Cell" xfId="11656" builtinId="23" hidden="1"/>
    <cellStyle name="Check Cell" xfId="11643" builtinId="23" hidden="1"/>
    <cellStyle name="Check Cell" xfId="11706" builtinId="23" hidden="1"/>
    <cellStyle name="Check Cell" xfId="11774" builtinId="23" hidden="1"/>
    <cellStyle name="Check Cell" xfId="11813" builtinId="23" hidden="1"/>
    <cellStyle name="Check Cell" xfId="11700" builtinId="23" hidden="1"/>
    <cellStyle name="Check Cell" xfId="11893" builtinId="23" hidden="1"/>
    <cellStyle name="Check Cell" xfId="11939" builtinId="23" hidden="1"/>
    <cellStyle name="Check Cell" xfId="11927" builtinId="23" hidden="1"/>
    <cellStyle name="Check Cell" xfId="11987" builtinId="23" hidden="1"/>
    <cellStyle name="Check Cell" xfId="12054" builtinId="23" hidden="1"/>
    <cellStyle name="Check Cell" xfId="12093" builtinId="23" hidden="1"/>
    <cellStyle name="Check Cell" xfId="12025" builtinId="23" hidden="1"/>
    <cellStyle name="Check Cell" xfId="12157" builtinId="23" hidden="1"/>
    <cellStyle name="Check Cell" xfId="12201" builtinId="23" hidden="1"/>
    <cellStyle name="Check Cell" xfId="12189" builtinId="23" hidden="1"/>
    <cellStyle name="Check Cell" xfId="12247" builtinId="23" hidden="1"/>
    <cellStyle name="Check Cell" xfId="12313" builtinId="23" hidden="1"/>
    <cellStyle name="Check Cell" xfId="12352" builtinId="23" hidden="1"/>
    <cellStyle name="Check Cell" xfId="12394" builtinId="23" hidden="1"/>
    <cellStyle name="Check Cell" xfId="12435" builtinId="23" hidden="1"/>
    <cellStyle name="Check Cell" xfId="12475" builtinId="23" hidden="1"/>
    <cellStyle name="Check Cell" xfId="12517" builtinId="23" hidden="1"/>
    <cellStyle name="Check Cell" xfId="12556" builtinId="23" hidden="1"/>
    <cellStyle name="Check Cell" xfId="12602" builtinId="23" hidden="1"/>
    <cellStyle name="Check Cell" xfId="12647" builtinId="23" hidden="1"/>
    <cellStyle name="Check Cell" xfId="12690" builtinId="23" hidden="1"/>
    <cellStyle name="Check Cell" xfId="12734" builtinId="23" hidden="1"/>
    <cellStyle name="Check Cell" xfId="12770" builtinId="23" hidden="1"/>
    <cellStyle name="Check Cell" xfId="12819" builtinId="23" hidden="1"/>
    <cellStyle name="Check Cell" xfId="12854" builtinId="23" hidden="1"/>
    <cellStyle name="Check Cell" xfId="12898" builtinId="23" hidden="1"/>
    <cellStyle name="Check Cell" xfId="12937" builtinId="23" hidden="1"/>
    <cellStyle name="Check Cell" xfId="12986" builtinId="23" hidden="1"/>
    <cellStyle name="Check Cell" xfId="13030" builtinId="23" hidden="1"/>
    <cellStyle name="Check Cell" xfId="13072" builtinId="23" hidden="1"/>
    <cellStyle name="Check Cell" xfId="13115" builtinId="23" hidden="1"/>
    <cellStyle name="Check Cell" xfId="13151" builtinId="23" hidden="1"/>
    <cellStyle name="Check Cell" xfId="13201" builtinId="23" hidden="1"/>
    <cellStyle name="Check Cell" xfId="13236" builtinId="23" hidden="1"/>
    <cellStyle name="Check Cell" xfId="13280" builtinId="23" hidden="1"/>
    <cellStyle name="Check Cell" xfId="13316" builtinId="23" hidden="1"/>
    <cellStyle name="Check Cell" xfId="13120" builtinId="23" hidden="1"/>
    <cellStyle name="Check Cell" xfId="13366" builtinId="23" hidden="1"/>
    <cellStyle name="Check Cell" xfId="13408" builtinId="23" hidden="1"/>
    <cellStyle name="Check Cell" xfId="13451" builtinId="23" hidden="1"/>
    <cellStyle name="Check Cell" xfId="13487" builtinId="23" hidden="1"/>
    <cellStyle name="Check Cell" xfId="13536" builtinId="23" hidden="1"/>
    <cellStyle name="Check Cell" xfId="13572" builtinId="23" hidden="1"/>
    <cellStyle name="Check Cell" xfId="13617" builtinId="23" hidden="1"/>
    <cellStyle name="Check Cell" xfId="13656" builtinId="23" hidden="1"/>
    <cellStyle name="Check Cell" xfId="13647" builtinId="23" hidden="1"/>
    <cellStyle name="Check Cell" xfId="13696" builtinId="23" hidden="1"/>
    <cellStyle name="Check Cell" xfId="13736" builtinId="23" hidden="1"/>
    <cellStyle name="Check Cell" xfId="13776" builtinId="23" hidden="1"/>
    <cellStyle name="Check Cell" xfId="13810" builtinId="23" hidden="1"/>
    <cellStyle name="Check Cell" xfId="13853" builtinId="23" hidden="1"/>
    <cellStyle name="Check Cell" xfId="13887" builtinId="23" hidden="1"/>
    <cellStyle name="Check Cell" xfId="13926" builtinId="23" hidden="1"/>
    <cellStyle name="Check Cell" xfId="13961" builtinId="23" hidden="1"/>
    <cellStyle name="Check Cell" xfId="12968" builtinId="23" hidden="1"/>
    <cellStyle name="Check Cell" xfId="13993" builtinId="23" hidden="1"/>
    <cellStyle name="Check Cell" xfId="14030" builtinId="23" hidden="1"/>
    <cellStyle name="Check Cell" xfId="14073" builtinId="23" hidden="1"/>
    <cellStyle name="Check Cell" xfId="14123" builtinId="23" hidden="1"/>
    <cellStyle name="Check Cell" xfId="14169" builtinId="23" hidden="1"/>
    <cellStyle name="Check Cell" xfId="14156" builtinId="23" hidden="1"/>
    <cellStyle name="Check Cell" xfId="14217" builtinId="23" hidden="1"/>
    <cellStyle name="Check Cell" xfId="14285" builtinId="23" hidden="1"/>
    <cellStyle name="Check Cell" xfId="14323" builtinId="23" hidden="1"/>
    <cellStyle name="Check Cell" xfId="14078" builtinId="23" hidden="1"/>
    <cellStyle name="Check Cell" xfId="14414" builtinId="23" hidden="1"/>
    <cellStyle name="Check Cell" xfId="14462" builtinId="23" hidden="1"/>
    <cellStyle name="Check Cell" xfId="14449" builtinId="23" hidden="1"/>
    <cellStyle name="Check Cell" xfId="14511" builtinId="23" hidden="1"/>
    <cellStyle name="Check Cell" xfId="14578" builtinId="23" hidden="1"/>
    <cellStyle name="Check Cell" xfId="14616" builtinId="23" hidden="1"/>
    <cellStyle name="Check Cell" xfId="14470" builtinId="23" hidden="1"/>
    <cellStyle name="Check Cell" xfId="14693" builtinId="23" hidden="1"/>
    <cellStyle name="Check Cell" xfId="14740" builtinId="23" hidden="1"/>
    <cellStyle name="Check Cell" xfId="14727" builtinId="23" hidden="1"/>
    <cellStyle name="Check Cell" xfId="14789" builtinId="23" hidden="1"/>
    <cellStyle name="Check Cell" xfId="14857" builtinId="23" hidden="1"/>
    <cellStyle name="Check Cell" xfId="14895" builtinId="23" hidden="1"/>
    <cellStyle name="Check Cell" xfId="14783" builtinId="23" hidden="1"/>
    <cellStyle name="Check Cell" xfId="14974" builtinId="23" hidden="1"/>
    <cellStyle name="Check Cell" xfId="15020" builtinId="23" hidden="1"/>
    <cellStyle name="Check Cell" xfId="15008" builtinId="23" hidden="1"/>
    <cellStyle name="Check Cell" xfId="15067" builtinId="23" hidden="1"/>
    <cellStyle name="Check Cell" xfId="15134" builtinId="23" hidden="1"/>
    <cellStyle name="Check Cell" xfId="15172" builtinId="23" hidden="1"/>
    <cellStyle name="Check Cell" xfId="15105" builtinId="23" hidden="1"/>
    <cellStyle name="Check Cell" xfId="15235" builtinId="23" hidden="1"/>
    <cellStyle name="Check Cell" xfId="15279" builtinId="23" hidden="1"/>
    <cellStyle name="Check Cell" xfId="15267" builtinId="23" hidden="1"/>
    <cellStyle name="Check Cell" xfId="15324" builtinId="23" hidden="1"/>
    <cellStyle name="Check Cell" xfId="15390" builtinId="23" hidden="1"/>
    <cellStyle name="Check Cell" xfId="15428" builtinId="23" hidden="1"/>
    <cellStyle name="Check Cell" xfId="15470" builtinId="23" hidden="1"/>
    <cellStyle name="Check Cell" xfId="15511" builtinId="23" hidden="1"/>
    <cellStyle name="Comma" xfId="21" builtinId="3" hidden="1"/>
    <cellStyle name="Comma" xfId="54" builtinId="3" hidden="1"/>
    <cellStyle name="Comma" xfId="57" builtinId="3" hidden="1" customBuiltin="1"/>
    <cellStyle name="Comma" xfId="61" builtinId="3" customBuiltin="1"/>
    <cellStyle name="Comma [0]" xfId="22" builtinId="6" hidden="1"/>
    <cellStyle name="Comma [0]" xfId="77" builtinId="6" hidden="1"/>
    <cellStyle name="Comma [0]" xfId="127" builtinId="6" hidden="1"/>
    <cellStyle name="Comma [0]" xfId="181" builtinId="6" hidden="1"/>
    <cellStyle name="Comma [0]" xfId="221" builtinId="6" hidden="1"/>
    <cellStyle name="Comma [0]" xfId="293" builtinId="6" hidden="1"/>
    <cellStyle name="Comma [0]" xfId="1663" builtinId="6" hidden="1"/>
    <cellStyle name="Comma [0]" xfId="1661" builtinId="6" hidden="1"/>
    <cellStyle name="Comma [0]" xfId="1743" builtinId="6" hidden="1"/>
    <cellStyle name="Comma [0]" xfId="1792" builtinId="6" hidden="1"/>
    <cellStyle name="Comma [0]" xfId="1840" builtinId="6" hidden="1"/>
    <cellStyle name="Comma [0]" xfId="1883" builtinId="6" hidden="1"/>
    <cellStyle name="Comma [0]" xfId="1920" builtinId="6" hidden="1"/>
    <cellStyle name="Comma [0]" xfId="1960" builtinId="6" hidden="1"/>
    <cellStyle name="Comma [0]" xfId="1998" builtinId="6" hidden="1"/>
    <cellStyle name="Comma [0]" xfId="2033" builtinId="6" hidden="1"/>
    <cellStyle name="Comma [0]" xfId="2087" builtinId="6" hidden="1"/>
    <cellStyle name="Comma [0]" xfId="2137" builtinId="6" hidden="1"/>
    <cellStyle name="Comma [0]" xfId="2181" builtinId="6" hidden="1"/>
    <cellStyle name="Comma [0]" xfId="2217" builtinId="6" hidden="1"/>
    <cellStyle name="Comma [0]" xfId="2257" builtinId="6" hidden="1"/>
    <cellStyle name="Comma [0]" xfId="2295" builtinId="6" hidden="1"/>
    <cellStyle name="Comma [0]" xfId="2071" builtinId="6" hidden="1"/>
    <cellStyle name="Comma [0]" xfId="2369" builtinId="6" hidden="1"/>
    <cellStyle name="Comma [0]" xfId="2418" builtinId="6" hidden="1"/>
    <cellStyle name="Comma [0]" xfId="2462" builtinId="6" hidden="1"/>
    <cellStyle name="Comma [0]" xfId="2499" builtinId="6" hidden="1"/>
    <cellStyle name="Comma [0]" xfId="2539" builtinId="6" hidden="1"/>
    <cellStyle name="Comma [0]" xfId="2577" builtinId="6" hidden="1"/>
    <cellStyle name="Comma [0]" xfId="2343" builtinId="6" hidden="1"/>
    <cellStyle name="Comma [0]" xfId="2653" builtinId="6" hidden="1"/>
    <cellStyle name="Comma [0]" xfId="2701" builtinId="6" hidden="1"/>
    <cellStyle name="Comma [0]" xfId="2743" builtinId="6" hidden="1"/>
    <cellStyle name="Comma [0]" xfId="2779" builtinId="6" hidden="1"/>
    <cellStyle name="Comma [0]" xfId="2819" builtinId="6" hidden="1"/>
    <cellStyle name="Comma [0]" xfId="2857" builtinId="6" hidden="1"/>
    <cellStyle name="Comma [0]" xfId="2700" builtinId="6" hidden="1"/>
    <cellStyle name="Comma [0]" xfId="2917" builtinId="6" hidden="1"/>
    <cellStyle name="Comma [0]" xfId="2962" builtinId="6" hidden="1"/>
    <cellStyle name="Comma [0]" xfId="3003" builtinId="6" hidden="1"/>
    <cellStyle name="Comma [0]" xfId="3039" builtinId="6" hidden="1"/>
    <cellStyle name="Comma [0]" xfId="3078" builtinId="6" hidden="1"/>
    <cellStyle name="Comma [0]" xfId="3114" builtinId="6" hidden="1"/>
    <cellStyle name="Comma [0]" xfId="3154" builtinId="6" hidden="1"/>
    <cellStyle name="Comma [0]" xfId="3195" builtinId="6" hidden="1"/>
    <cellStyle name="Comma [0]" xfId="3228" builtinId="6" hidden="1"/>
    <cellStyle name="Comma [0]" xfId="3278" builtinId="6" hidden="1"/>
    <cellStyle name="Comma [0]" xfId="3318" builtinId="6" hidden="1"/>
    <cellStyle name="Comma [0]" xfId="3390" builtinId="6" hidden="1"/>
    <cellStyle name="Comma [0]" xfId="4760" builtinId="6" hidden="1"/>
    <cellStyle name="Comma [0]" xfId="4758" builtinId="6" hidden="1"/>
    <cellStyle name="Comma [0]" xfId="4840" builtinId="6" hidden="1"/>
    <cellStyle name="Comma [0]" xfId="4889" builtinId="6" hidden="1"/>
    <cellStyle name="Comma [0]" xfId="4937" builtinId="6" hidden="1"/>
    <cellStyle name="Comma [0]" xfId="4980" builtinId="6" hidden="1"/>
    <cellStyle name="Comma [0]" xfId="5017" builtinId="6" hidden="1"/>
    <cellStyle name="Comma [0]" xfId="5057" builtinId="6" hidden="1"/>
    <cellStyle name="Comma [0]" xfId="5095" builtinId="6" hidden="1"/>
    <cellStyle name="Comma [0]" xfId="5130" builtinId="6" hidden="1"/>
    <cellStyle name="Comma [0]" xfId="5184" builtinId="6" hidden="1"/>
    <cellStyle name="Comma [0]" xfId="5234" builtinId="6" hidden="1"/>
    <cellStyle name="Comma [0]" xfId="5278" builtinId="6" hidden="1"/>
    <cellStyle name="Comma [0]" xfId="5314" builtinId="6" hidden="1"/>
    <cellStyle name="Comma [0]" xfId="5354" builtinId="6" hidden="1"/>
    <cellStyle name="Comma [0]" xfId="5392" builtinId="6" hidden="1"/>
    <cellStyle name="Comma [0]" xfId="5168" builtinId="6" hidden="1"/>
    <cellStyle name="Comma [0]" xfId="5466" builtinId="6" hidden="1"/>
    <cellStyle name="Comma [0]" xfId="5515" builtinId="6" hidden="1"/>
    <cellStyle name="Comma [0]" xfId="5559" builtinId="6" hidden="1"/>
    <cellStyle name="Comma [0]" xfId="5596" builtinId="6" hidden="1"/>
    <cellStyle name="Comma [0]" xfId="5636" builtinId="6" hidden="1"/>
    <cellStyle name="Comma [0]" xfId="5674" builtinId="6" hidden="1"/>
    <cellStyle name="Comma [0]" xfId="5440" builtinId="6" hidden="1"/>
    <cellStyle name="Comma [0]" xfId="5750" builtinId="6" hidden="1"/>
    <cellStyle name="Comma [0]" xfId="5798" builtinId="6" hidden="1"/>
    <cellStyle name="Comma [0]" xfId="5840" builtinId="6" hidden="1"/>
    <cellStyle name="Comma [0]" xfId="5876" builtinId="6" hidden="1"/>
    <cellStyle name="Comma [0]" xfId="5916" builtinId="6" hidden="1"/>
    <cellStyle name="Comma [0]" xfId="5954" builtinId="6" hidden="1"/>
    <cellStyle name="Comma [0]" xfId="5797" builtinId="6" hidden="1"/>
    <cellStyle name="Comma [0]" xfId="6014" builtinId="6" hidden="1"/>
    <cellStyle name="Comma [0]" xfId="6059" builtinId="6" hidden="1"/>
    <cellStyle name="Comma [0]" xfId="6100" builtinId="6" hidden="1"/>
    <cellStyle name="Comma [0]" xfId="6136" builtinId="6" hidden="1"/>
    <cellStyle name="Comma [0]" xfId="6175" builtinId="6" hidden="1"/>
    <cellStyle name="Comma [0]" xfId="6211" builtinId="6" hidden="1"/>
    <cellStyle name="Comma [0]" xfId="6251" builtinId="6" hidden="1"/>
    <cellStyle name="Comma [0]" xfId="6292" builtinId="6" hidden="1"/>
    <cellStyle name="Comma [0]" xfId="3255" builtinId="6" hidden="1"/>
    <cellStyle name="Comma [0]" xfId="6361" builtinId="6" hidden="1"/>
    <cellStyle name="Comma [0]" xfId="6401" builtinId="6" hidden="1"/>
    <cellStyle name="Comma [0]" xfId="6471" builtinId="6" hidden="1"/>
    <cellStyle name="Comma [0]" xfId="7841" builtinId="6" hidden="1"/>
    <cellStyle name="Comma [0]" xfId="7839" builtinId="6" hidden="1"/>
    <cellStyle name="Comma [0]" xfId="7921" builtinId="6" hidden="1"/>
    <cellStyle name="Comma [0]" xfId="7970" builtinId="6" hidden="1"/>
    <cellStyle name="Comma [0]" xfId="8018" builtinId="6" hidden="1"/>
    <cellStyle name="Comma [0]" xfId="8061" builtinId="6" hidden="1"/>
    <cellStyle name="Comma [0]" xfId="8098" builtinId="6" hidden="1"/>
    <cellStyle name="Comma [0]" xfId="8138" builtinId="6" hidden="1"/>
    <cellStyle name="Comma [0]" xfId="8176" builtinId="6" hidden="1"/>
    <cellStyle name="Comma [0]" xfId="8211" builtinId="6" hidden="1"/>
    <cellStyle name="Comma [0]" xfId="8264" builtinId="6" hidden="1"/>
    <cellStyle name="Comma [0]" xfId="8314" builtinId="6" hidden="1"/>
    <cellStyle name="Comma [0]" xfId="8358" builtinId="6" hidden="1"/>
    <cellStyle name="Comma [0]" xfId="8394" builtinId="6" hidden="1"/>
    <cellStyle name="Comma [0]" xfId="8434" builtinId="6" hidden="1"/>
    <cellStyle name="Comma [0]" xfId="8472" builtinId="6" hidden="1"/>
    <cellStyle name="Comma [0]" xfId="8248" builtinId="6" hidden="1"/>
    <cellStyle name="Comma [0]" xfId="8546" builtinId="6" hidden="1"/>
    <cellStyle name="Comma [0]" xfId="8595" builtinId="6" hidden="1"/>
    <cellStyle name="Comma [0]" xfId="8639" builtinId="6" hidden="1"/>
    <cellStyle name="Comma [0]" xfId="8676" builtinId="6" hidden="1"/>
    <cellStyle name="Comma [0]" xfId="8716" builtinId="6" hidden="1"/>
    <cellStyle name="Comma [0]" xfId="8754" builtinId="6" hidden="1"/>
    <cellStyle name="Comma [0]" xfId="8520" builtinId="6" hidden="1"/>
    <cellStyle name="Comma [0]" xfId="8830" builtinId="6" hidden="1"/>
    <cellStyle name="Comma [0]" xfId="8878" builtinId="6" hidden="1"/>
    <cellStyle name="Comma [0]" xfId="8920" builtinId="6" hidden="1"/>
    <cellStyle name="Comma [0]" xfId="8956" builtinId="6" hidden="1"/>
    <cellStyle name="Comma [0]" xfId="8996" builtinId="6" hidden="1"/>
    <cellStyle name="Comma [0]" xfId="9034" builtinId="6" hidden="1"/>
    <cellStyle name="Comma [0]" xfId="8877" builtinId="6" hidden="1"/>
    <cellStyle name="Comma [0]" xfId="9093" builtinId="6" hidden="1"/>
    <cellStyle name="Comma [0]" xfId="9138" builtinId="6" hidden="1"/>
    <cellStyle name="Comma [0]" xfId="9178" builtinId="6" hidden="1"/>
    <cellStyle name="Comma [0]" xfId="9214" builtinId="6" hidden="1"/>
    <cellStyle name="Comma [0]" xfId="9252" builtinId="6" hidden="1"/>
    <cellStyle name="Comma [0]" xfId="9288" builtinId="6" hidden="1"/>
    <cellStyle name="Comma [0]" xfId="9328" builtinId="6" hidden="1"/>
    <cellStyle name="Comma [0]" xfId="9369" builtinId="6" hidden="1"/>
    <cellStyle name="Comma [0]" xfId="6344" builtinId="6" hidden="1"/>
    <cellStyle name="Comma [0]" xfId="9429" builtinId="6" hidden="1"/>
    <cellStyle name="Comma [0]" xfId="9468" builtinId="6" hidden="1"/>
    <cellStyle name="Comma [0]" xfId="9538" builtinId="6" hidden="1"/>
    <cellStyle name="Comma [0]" xfId="10908" builtinId="6" hidden="1"/>
    <cellStyle name="Comma [0]" xfId="10906" builtinId="6" hidden="1"/>
    <cellStyle name="Comma [0]" xfId="10988" builtinId="6" hidden="1"/>
    <cellStyle name="Comma [0]" xfId="11037" builtinId="6" hidden="1"/>
    <cellStyle name="Comma [0]" xfId="11085" builtinId="6" hidden="1"/>
    <cellStyle name="Comma [0]" xfId="11128" builtinId="6" hidden="1"/>
    <cellStyle name="Comma [0]" xfId="11165" builtinId="6" hidden="1"/>
    <cellStyle name="Comma [0]" xfId="11205" builtinId="6" hidden="1"/>
    <cellStyle name="Comma [0]" xfId="11243" builtinId="6" hidden="1"/>
    <cellStyle name="Comma [0]" xfId="11278" builtinId="6" hidden="1"/>
    <cellStyle name="Comma [0]" xfId="11332" builtinId="6" hidden="1"/>
    <cellStyle name="Comma [0]" xfId="11382" builtinId="6" hidden="1"/>
    <cellStyle name="Comma [0]" xfId="11426" builtinId="6" hidden="1"/>
    <cellStyle name="Comma [0]" xfId="11462" builtinId="6" hidden="1"/>
    <cellStyle name="Comma [0]" xfId="11502" builtinId="6" hidden="1"/>
    <cellStyle name="Comma [0]" xfId="11540" builtinId="6" hidden="1"/>
    <cellStyle name="Comma [0]" xfId="11316" builtinId="6" hidden="1"/>
    <cellStyle name="Comma [0]" xfId="11614" builtinId="6" hidden="1"/>
    <cellStyle name="Comma [0]" xfId="11663" builtinId="6" hidden="1"/>
    <cellStyle name="Comma [0]" xfId="11707" builtinId="6" hidden="1"/>
    <cellStyle name="Comma [0]" xfId="11744" builtinId="6" hidden="1"/>
    <cellStyle name="Comma [0]" xfId="11784" builtinId="6" hidden="1"/>
    <cellStyle name="Comma [0]" xfId="11822" builtinId="6" hidden="1"/>
    <cellStyle name="Comma [0]" xfId="11588" builtinId="6" hidden="1"/>
    <cellStyle name="Comma [0]" xfId="11898" builtinId="6" hidden="1"/>
    <cellStyle name="Comma [0]" xfId="11946" builtinId="6" hidden="1"/>
    <cellStyle name="Comma [0]" xfId="11988" builtinId="6" hidden="1"/>
    <cellStyle name="Comma [0]" xfId="12024" builtinId="6" hidden="1"/>
    <cellStyle name="Comma [0]" xfId="12064" builtinId="6" hidden="1"/>
    <cellStyle name="Comma [0]" xfId="12102" builtinId="6" hidden="1"/>
    <cellStyle name="Comma [0]" xfId="11945" builtinId="6" hidden="1"/>
    <cellStyle name="Comma [0]" xfId="12162" builtinId="6" hidden="1"/>
    <cellStyle name="Comma [0]" xfId="12207" builtinId="6" hidden="1"/>
    <cellStyle name="Comma [0]" xfId="12248" builtinId="6" hidden="1"/>
    <cellStyle name="Comma [0]" xfId="12284" builtinId="6" hidden="1"/>
    <cellStyle name="Comma [0]" xfId="12323" builtinId="6" hidden="1"/>
    <cellStyle name="Comma [0]" xfId="12359" builtinId="6" hidden="1"/>
    <cellStyle name="Comma [0]" xfId="12399" builtinId="6" hidden="1"/>
    <cellStyle name="Comma [0]" xfId="12440" builtinId="6" hidden="1"/>
    <cellStyle name="Comma [0]" xfId="12480" builtinId="6" hidden="1"/>
    <cellStyle name="Comma [0]" xfId="12522" builtinId="6" hidden="1"/>
    <cellStyle name="Comma [0]" xfId="12561" builtinId="6" hidden="1"/>
    <cellStyle name="Comma [0]" xfId="12630" builtinId="6" hidden="1"/>
    <cellStyle name="Comma [0]" xfId="14000" builtinId="6" hidden="1"/>
    <cellStyle name="Comma [0]" xfId="13998" builtinId="6" hidden="1"/>
    <cellStyle name="Comma [0]" xfId="14079" builtinId="6" hidden="1"/>
    <cellStyle name="Comma [0]" xfId="14128" builtinId="6" hidden="1"/>
    <cellStyle name="Comma [0]" xfId="14176" builtinId="6" hidden="1"/>
    <cellStyle name="Comma [0]" xfId="14218" builtinId="6" hidden="1"/>
    <cellStyle name="Comma [0]" xfId="14255" builtinId="6" hidden="1"/>
    <cellStyle name="Comma [0]" xfId="14294" builtinId="6" hidden="1"/>
    <cellStyle name="Comma [0]" xfId="14332" builtinId="6" hidden="1"/>
    <cellStyle name="Comma [0]" xfId="14366" builtinId="6" hidden="1"/>
    <cellStyle name="Comma [0]" xfId="14419" builtinId="6" hidden="1"/>
    <cellStyle name="Comma [0]" xfId="14469" builtinId="6" hidden="1"/>
    <cellStyle name="Comma [0]" xfId="14512" builtinId="6" hidden="1"/>
    <cellStyle name="Comma [0]" xfId="14548" builtinId="6" hidden="1"/>
    <cellStyle name="Comma [0]" xfId="14587" builtinId="6" hidden="1"/>
    <cellStyle name="Comma [0]" xfId="14625" builtinId="6" hidden="1"/>
    <cellStyle name="Comma [0]" xfId="14403" builtinId="6" hidden="1"/>
    <cellStyle name="Comma [0]" xfId="14698" builtinId="6" hidden="1"/>
    <cellStyle name="Comma [0]" xfId="14747" builtinId="6" hidden="1"/>
    <cellStyle name="Comma [0]" xfId="14790" builtinId="6" hidden="1"/>
    <cellStyle name="Comma [0]" xfId="14827" builtinId="6" hidden="1"/>
    <cellStyle name="Comma [0]" xfId="14866" builtinId="6" hidden="1"/>
    <cellStyle name="Comma [0]" xfId="14904" builtinId="6" hidden="1"/>
    <cellStyle name="Comma [0]" xfId="14672" builtinId="6" hidden="1"/>
    <cellStyle name="Comma [0]" xfId="14979" builtinId="6" hidden="1"/>
    <cellStyle name="Comma [0]" xfId="15027" builtinId="6" hidden="1"/>
    <cellStyle name="Comma [0]" xfId="15068" builtinId="6" hidden="1"/>
    <cellStyle name="Comma [0]" xfId="15104" builtinId="6" hidden="1"/>
    <cellStyle name="Comma [0]" xfId="15143" builtinId="6" hidden="1"/>
    <cellStyle name="Comma [0]" xfId="15181" builtinId="6" hidden="1"/>
    <cellStyle name="Comma [0]" xfId="15026" builtinId="6" hidden="1"/>
    <cellStyle name="Comma [0]" xfId="15240" builtinId="6" hidden="1"/>
    <cellStyle name="Comma [0]" xfId="15285" builtinId="6" hidden="1"/>
    <cellStyle name="Comma [0]" xfId="15325" builtinId="6" hidden="1"/>
    <cellStyle name="Comma [0]" xfId="15361" builtinId="6" hidden="1"/>
    <cellStyle name="Comma [0]" xfId="15399" builtinId="6" hidden="1"/>
    <cellStyle name="Comma [0]" xfId="15435" builtinId="6" hidden="1"/>
    <cellStyle name="Comma [0]" xfId="15475" builtinId="6" hidden="1"/>
    <cellStyle name="Comma [0]" xfId="15516" builtinId="6" hidden="1"/>
    <cellStyle name="Comma [0] 4" xfId="316" hidden="1"/>
    <cellStyle name="Comma [0] 4" xfId="403" hidden="1"/>
    <cellStyle name="Comma [0] 4" xfId="487" hidden="1"/>
    <cellStyle name="Comma [0] 4" xfId="563" hidden="1"/>
    <cellStyle name="Comma [0] 4" xfId="699" hidden="1"/>
    <cellStyle name="Comma [0] 4" xfId="784" hidden="1"/>
    <cellStyle name="Comma [0] 4" xfId="870" hidden="1"/>
    <cellStyle name="Comma [0] 4" xfId="944" hidden="1"/>
    <cellStyle name="Comma [0] 4" xfId="1034" hidden="1"/>
    <cellStyle name="Comma [0] 4" xfId="1120" hidden="1"/>
    <cellStyle name="Comma [0] 4" xfId="1205" hidden="1"/>
    <cellStyle name="Comma [0] 4" xfId="1282" hidden="1"/>
    <cellStyle name="Comma [0] 4" xfId="1364" hidden="1"/>
    <cellStyle name="Comma [0] 4" xfId="1444" hidden="1"/>
    <cellStyle name="Comma [0] 4" xfId="1521" hidden="1"/>
    <cellStyle name="Comma [0] 4" xfId="1590" hidden="1"/>
    <cellStyle name="Comma [0] 4" xfId="3413" hidden="1"/>
    <cellStyle name="Comma [0] 4" xfId="3500" hidden="1"/>
    <cellStyle name="Comma [0] 4" xfId="3584" hidden="1"/>
    <cellStyle name="Comma [0] 4" xfId="3660" hidden="1"/>
    <cellStyle name="Comma [0] 4" xfId="3796" hidden="1"/>
    <cellStyle name="Comma [0] 4" xfId="3881" hidden="1"/>
    <cellStyle name="Comma [0] 4" xfId="3967" hidden="1"/>
    <cellStyle name="Comma [0] 4" xfId="4041" hidden="1"/>
    <cellStyle name="Comma [0] 4" xfId="4131" hidden="1"/>
    <cellStyle name="Comma [0] 4" xfId="4217" hidden="1"/>
    <cellStyle name="Comma [0] 4" xfId="4302" hidden="1"/>
    <cellStyle name="Comma [0] 4" xfId="4379" hidden="1"/>
    <cellStyle name="Comma [0] 4" xfId="4461" hidden="1"/>
    <cellStyle name="Comma [0] 4" xfId="4541" hidden="1"/>
    <cellStyle name="Comma [0] 4" xfId="4618" hidden="1"/>
    <cellStyle name="Comma [0] 4" xfId="4687" hidden="1"/>
    <cellStyle name="Comma [0] 4" xfId="6494" hidden="1"/>
    <cellStyle name="Comma [0] 4" xfId="6581" hidden="1"/>
    <cellStyle name="Comma [0] 4" xfId="6665" hidden="1"/>
    <cellStyle name="Comma [0] 4" xfId="6741" hidden="1"/>
    <cellStyle name="Comma [0] 4" xfId="6877" hidden="1"/>
    <cellStyle name="Comma [0] 4" xfId="6962" hidden="1"/>
    <cellStyle name="Comma [0] 4" xfId="7048" hidden="1"/>
    <cellStyle name="Comma [0] 4" xfId="7122" hidden="1"/>
    <cellStyle name="Comma [0] 4" xfId="7212" hidden="1"/>
    <cellStyle name="Comma [0] 4" xfId="7298" hidden="1"/>
    <cellStyle name="Comma [0] 4" xfId="7383" hidden="1"/>
    <cellStyle name="Comma [0] 4" xfId="7460" hidden="1"/>
    <cellStyle name="Comma [0] 4" xfId="7542" hidden="1"/>
    <cellStyle name="Comma [0] 4" xfId="7622" hidden="1"/>
    <cellStyle name="Comma [0] 4" xfId="7699" hidden="1"/>
    <cellStyle name="Comma [0] 4" xfId="7768" hidden="1"/>
    <cellStyle name="Comma [0] 4" xfId="9561" hidden="1"/>
    <cellStyle name="Comma [0] 4" xfId="9648" hidden="1"/>
    <cellStyle name="Comma [0] 4" xfId="9732" hidden="1"/>
    <cellStyle name="Comma [0] 4" xfId="9808" hidden="1"/>
    <cellStyle name="Comma [0] 4" xfId="9944" hidden="1"/>
    <cellStyle name="Comma [0] 4" xfId="10029" hidden="1"/>
    <cellStyle name="Comma [0] 4" xfId="10115" hidden="1"/>
    <cellStyle name="Comma [0] 4" xfId="10189" hidden="1"/>
    <cellStyle name="Comma [0] 4" xfId="10279" hidden="1"/>
    <cellStyle name="Comma [0] 4" xfId="10365" hidden="1"/>
    <cellStyle name="Comma [0] 4" xfId="10450" hidden="1"/>
    <cellStyle name="Comma [0] 4" xfId="10527" hidden="1"/>
    <cellStyle name="Comma [0] 4" xfId="10609" hidden="1"/>
    <cellStyle name="Comma [0] 4" xfId="10689" hidden="1"/>
    <cellStyle name="Comma [0] 4" xfId="10766" hidden="1"/>
    <cellStyle name="Comma [0] 4" xfId="10835" hidden="1"/>
    <cellStyle name="Comma [0] 4" xfId="12653" hidden="1"/>
    <cellStyle name="Comma [0] 4" xfId="12740" hidden="1"/>
    <cellStyle name="Comma [0] 4" xfId="12824" hidden="1"/>
    <cellStyle name="Comma [0] 4" xfId="12900" hidden="1"/>
    <cellStyle name="Comma [0] 4" xfId="13036" hidden="1"/>
    <cellStyle name="Comma [0] 4" xfId="13121" hidden="1"/>
    <cellStyle name="Comma [0] 4" xfId="13207" hidden="1"/>
    <cellStyle name="Comma [0] 4" xfId="13281" hidden="1"/>
    <cellStyle name="Comma [0] 4" xfId="13371" hidden="1"/>
    <cellStyle name="Comma [0] 4" xfId="13457" hidden="1"/>
    <cellStyle name="Comma [0] 4" xfId="13542" hidden="1"/>
    <cellStyle name="Comma [0] 4" xfId="13619" hidden="1"/>
    <cellStyle name="Comma [0] 4" xfId="13701" hidden="1"/>
    <cellStyle name="Comma [0] 4" xfId="13781" hidden="1"/>
    <cellStyle name="Comma [0] 4" xfId="13858" hidden="1"/>
    <cellStyle name="Comma [0] 4" xfId="13927" hidden="1"/>
    <cellStyle name="Comma 2" xfId="105"/>
    <cellStyle name="Comma 2 2" xfId="1839" hidden="1"/>
    <cellStyle name="Comma 2 2" xfId="2294" hidden="1"/>
    <cellStyle name="Comma 2 2" xfId="2417" hidden="1"/>
    <cellStyle name="Comma 2 2" xfId="2856" hidden="1"/>
    <cellStyle name="Comma 2 2" xfId="1390" hidden="1"/>
    <cellStyle name="Comma 2 2" xfId="4936" hidden="1"/>
    <cellStyle name="Comma 2 2" xfId="5391" hidden="1"/>
    <cellStyle name="Comma 2 2" xfId="5514" hidden="1"/>
    <cellStyle name="Comma 2 2" xfId="5953" hidden="1"/>
    <cellStyle name="Comma 2 2" xfId="4487" hidden="1"/>
    <cellStyle name="Comma 2 2" xfId="8017" hidden="1"/>
    <cellStyle name="Comma 2 2" xfId="8471" hidden="1"/>
    <cellStyle name="Comma 2 2" xfId="8594" hidden="1"/>
    <cellStyle name="Comma 2 2" xfId="9033" hidden="1"/>
    <cellStyle name="Comma 2 2" xfId="7568" hidden="1"/>
    <cellStyle name="Comma 2 2" xfId="11084" hidden="1"/>
    <cellStyle name="Comma 2 2" xfId="11539" hidden="1"/>
    <cellStyle name="Comma 2 2" xfId="11662" hidden="1"/>
    <cellStyle name="Comma 2 2" xfId="12101" hidden="1"/>
    <cellStyle name="Comma 2 2" xfId="10635" hidden="1"/>
    <cellStyle name="Comma 2 2" xfId="14175" hidden="1"/>
    <cellStyle name="Comma 2 2" xfId="14624" hidden="1"/>
    <cellStyle name="Comma 2 2" xfId="14746" hidden="1"/>
    <cellStyle name="Comma 2 2" xfId="15180" hidden="1"/>
    <cellStyle name="Comma 2 2" xfId="13727"/>
    <cellStyle name="Comma 2 3" xfId="1881" hidden="1"/>
    <cellStyle name="Comma 2 3" xfId="2460" hidden="1"/>
    <cellStyle name="Comma 2 3" xfId="4978" hidden="1"/>
    <cellStyle name="Comma 2 3" xfId="5557" hidden="1"/>
    <cellStyle name="Comma 2 3" xfId="8059" hidden="1"/>
    <cellStyle name="Comma 2 3" xfId="8637" hidden="1"/>
    <cellStyle name="Comma 2 3" xfId="11126" hidden="1"/>
    <cellStyle name="Comma 2 3" xfId="11705" hidden="1"/>
    <cellStyle name="Comma 2 3" xfId="14216" hidden="1"/>
    <cellStyle name="Comma 2 3" xfId="14788" hidden="1"/>
    <cellStyle name="Comma 2 4" xfId="1997" hidden="1"/>
    <cellStyle name="Comma 2 4" xfId="2576" hidden="1"/>
    <cellStyle name="Comma 2 4" xfId="5094" hidden="1"/>
    <cellStyle name="Comma 2 4" xfId="5673" hidden="1"/>
    <cellStyle name="Comma 2 4" xfId="8175" hidden="1"/>
    <cellStyle name="Comma 2 4" xfId="8753" hidden="1"/>
    <cellStyle name="Comma 2 4" xfId="11242" hidden="1"/>
    <cellStyle name="Comma 2 4" xfId="11821" hidden="1"/>
    <cellStyle name="Comma 2 4" xfId="14331" hidden="1"/>
    <cellStyle name="Comma 2 4" xfId="14903" hidden="1"/>
    <cellStyle name="Comma 3" xfId="247" hidden="1"/>
    <cellStyle name="Comma 3" xfId="1722" hidden="1"/>
    <cellStyle name="Comma 3" xfId="1873" hidden="1"/>
    <cellStyle name="Comma 3" xfId="1951" hidden="1"/>
    <cellStyle name="Comma 3" xfId="2025" hidden="1"/>
    <cellStyle name="Comma 3" xfId="2170" hidden="1"/>
    <cellStyle name="Comma 3" xfId="2248" hidden="1"/>
    <cellStyle name="Comma 3" xfId="2322" hidden="1"/>
    <cellStyle name="Comma 3" xfId="2451" hidden="1"/>
    <cellStyle name="Comma 3" xfId="2530" hidden="1"/>
    <cellStyle name="Comma 3" xfId="2604" hidden="1"/>
    <cellStyle name="Comma 3" xfId="2734" hidden="1"/>
    <cellStyle name="Comma 3" xfId="2810" hidden="1"/>
    <cellStyle name="Comma 3" xfId="2884" hidden="1"/>
    <cellStyle name="Comma 3" xfId="2994" hidden="1"/>
    <cellStyle name="Comma 3" xfId="3069" hidden="1"/>
    <cellStyle name="Comma 3" xfId="3140" hidden="1"/>
    <cellStyle name="Comma 3" xfId="126"/>
    <cellStyle name="Comma 3 10" xfId="5548" hidden="1"/>
    <cellStyle name="Comma 3 10" xfId="11696" hidden="1"/>
    <cellStyle name="Comma 3 11" xfId="5627" hidden="1"/>
    <cellStyle name="Comma 3 11" xfId="11775" hidden="1"/>
    <cellStyle name="Comma 3 12" xfId="5701" hidden="1"/>
    <cellStyle name="Comma 3 12" xfId="11849" hidden="1"/>
    <cellStyle name="Comma 3 13" xfId="5831" hidden="1"/>
    <cellStyle name="Comma 3 13" xfId="11979" hidden="1"/>
    <cellStyle name="Comma 3 14" xfId="5907" hidden="1"/>
    <cellStyle name="Comma 3 14" xfId="12055" hidden="1"/>
    <cellStyle name="Comma 3 15" xfId="5981" hidden="1"/>
    <cellStyle name="Comma 3 15" xfId="12129" hidden="1"/>
    <cellStyle name="Comma 3 16" xfId="6091" hidden="1"/>
    <cellStyle name="Comma 3 16" xfId="12239" hidden="1"/>
    <cellStyle name="Comma 3 17" xfId="6166" hidden="1"/>
    <cellStyle name="Comma 3 17" xfId="12314" hidden="1"/>
    <cellStyle name="Comma 3 18" xfId="6237" hidden="1"/>
    <cellStyle name="Comma 3 18" xfId="12385" hidden="1"/>
    <cellStyle name="Comma 3 2" xfId="3344" hidden="1"/>
    <cellStyle name="Comma 3 2" xfId="9314" hidden="1"/>
    <cellStyle name="Comma 3 2" xfId="9494" hidden="1"/>
    <cellStyle name="Comma 3 2" xfId="15461"/>
    <cellStyle name="Comma 3 3" xfId="4819" hidden="1"/>
    <cellStyle name="Comma 3 3" xfId="10967" hidden="1"/>
    <cellStyle name="Comma 3 4" xfId="4970" hidden="1"/>
    <cellStyle name="Comma 3 4" xfId="11118" hidden="1"/>
    <cellStyle name="Comma 3 5" xfId="5048" hidden="1"/>
    <cellStyle name="Comma 3 5" xfId="11196" hidden="1"/>
    <cellStyle name="Comma 3 6" xfId="5122" hidden="1"/>
    <cellStyle name="Comma 3 6" xfId="11270" hidden="1"/>
    <cellStyle name="Comma 3 7" xfId="5267" hidden="1"/>
    <cellStyle name="Comma 3 7" xfId="11415" hidden="1"/>
    <cellStyle name="Comma 3 8" xfId="5345" hidden="1"/>
    <cellStyle name="Comma 3 8" xfId="11493" hidden="1"/>
    <cellStyle name="Comma 3 9" xfId="5419" hidden="1"/>
    <cellStyle name="Comma 3 9" xfId="11567" hidden="1"/>
    <cellStyle name="Comma 4" xfId="158" hidden="1"/>
    <cellStyle name="Comma 5" xfId="161" hidden="1"/>
    <cellStyle name="Comma 6" xfId="2067" hidden="1"/>
    <cellStyle name="Comma 6" xfId="2635" hidden="1"/>
    <cellStyle name="Comma 6" xfId="165"/>
    <cellStyle name="Comma 6 2" xfId="5164" hidden="1"/>
    <cellStyle name="Comma 6 2" xfId="8812" hidden="1"/>
    <cellStyle name="Comma 6 2" xfId="11312" hidden="1"/>
    <cellStyle name="Comma 6 2" xfId="14961"/>
    <cellStyle name="Comma 6 3" xfId="5732" hidden="1"/>
    <cellStyle name="Comma 6 3" xfId="11880" hidden="1"/>
    <cellStyle name="Currency" xfId="23" builtinId="4" hidden="1"/>
    <cellStyle name="Currency" xfId="58" builtinId="4" hidden="1"/>
    <cellStyle name="Currency" xfId="59" builtinId="4" customBuiltin="1"/>
    <cellStyle name="Currency [0]" xfId="24" builtinId="7" hidden="1"/>
    <cellStyle name="Currency [0]" xfId="78" builtinId="7" hidden="1"/>
    <cellStyle name="Currency [0]" xfId="129" builtinId="7" hidden="1"/>
    <cellStyle name="Currency [0]" xfId="182" builtinId="7" hidden="1"/>
    <cellStyle name="Currency [0]" xfId="222" builtinId="7" hidden="1"/>
    <cellStyle name="Currency [0]" xfId="382" builtinId="7" hidden="1"/>
    <cellStyle name="Currency [0]" xfId="1665" builtinId="7" hidden="1"/>
    <cellStyle name="Currency [0]" xfId="1697" builtinId="7" hidden="1"/>
    <cellStyle name="Currency [0]" xfId="1744" builtinId="7" hidden="1"/>
    <cellStyle name="Currency [0]" xfId="1793" builtinId="7" hidden="1"/>
    <cellStyle name="Currency [0]" xfId="1842" builtinId="7" hidden="1"/>
    <cellStyle name="Currency [0]" xfId="1885" builtinId="7" hidden="1"/>
    <cellStyle name="Currency [0]" xfId="1922" builtinId="7" hidden="1"/>
    <cellStyle name="Currency [0]" xfId="1962" builtinId="7" hidden="1"/>
    <cellStyle name="Currency [0]" xfId="2000" builtinId="7" hidden="1"/>
    <cellStyle name="Currency [0]" xfId="2035" builtinId="7" hidden="1"/>
    <cellStyle name="Currency [0]" xfId="2088" builtinId="7" hidden="1"/>
    <cellStyle name="Currency [0]" xfId="2139" builtinId="7" hidden="1"/>
    <cellStyle name="Currency [0]" xfId="2183" builtinId="7" hidden="1"/>
    <cellStyle name="Currency [0]" xfId="2219" builtinId="7" hidden="1"/>
    <cellStyle name="Currency [0]" xfId="2259" builtinId="7" hidden="1"/>
    <cellStyle name="Currency [0]" xfId="2297" builtinId="7" hidden="1"/>
    <cellStyle name="Currency [0]" xfId="2032" builtinId="7" hidden="1"/>
    <cellStyle name="Currency [0]" xfId="2370" builtinId="7" hidden="1"/>
    <cellStyle name="Currency [0]" xfId="2420" builtinId="7" hidden="1"/>
    <cellStyle name="Currency [0]" xfId="2464" builtinId="7" hidden="1"/>
    <cellStyle name="Currency [0]" xfId="2501" builtinId="7" hidden="1"/>
    <cellStyle name="Currency [0]" xfId="2541" builtinId="7" hidden="1"/>
    <cellStyle name="Currency [0]" xfId="2579" builtinId="7" hidden="1"/>
    <cellStyle name="Currency [0]" xfId="2066" builtinId="7" hidden="1"/>
    <cellStyle name="Currency [0]" xfId="2654" builtinId="7" hidden="1"/>
    <cellStyle name="Currency [0]" xfId="2703" builtinId="7" hidden="1"/>
    <cellStyle name="Currency [0]" xfId="2745" builtinId="7" hidden="1"/>
    <cellStyle name="Currency [0]" xfId="2781" builtinId="7" hidden="1"/>
    <cellStyle name="Currency [0]" xfId="2821" builtinId="7" hidden="1"/>
    <cellStyle name="Currency [0]" xfId="2859" builtinId="7" hidden="1"/>
    <cellStyle name="Currency [0]" xfId="2633" builtinId="7" hidden="1"/>
    <cellStyle name="Currency [0]" xfId="2918" builtinId="7" hidden="1"/>
    <cellStyle name="Currency [0]" xfId="2963" builtinId="7" hidden="1"/>
    <cellStyle name="Currency [0]" xfId="3005" builtinId="7" hidden="1"/>
    <cellStyle name="Currency [0]" xfId="3040" builtinId="7" hidden="1"/>
    <cellStyle name="Currency [0]" xfId="3080" builtinId="7" hidden="1"/>
    <cellStyle name="Currency [0]" xfId="3115" builtinId="7" hidden="1"/>
    <cellStyle name="Currency [0]" xfId="3155" builtinId="7" hidden="1"/>
    <cellStyle name="Currency [0]" xfId="3196" builtinId="7" hidden="1"/>
    <cellStyle name="Currency [0]" xfId="3230" builtinId="7" hidden="1"/>
    <cellStyle name="Currency [0]" xfId="3279" builtinId="7" hidden="1"/>
    <cellStyle name="Currency [0]" xfId="3319" builtinId="7" hidden="1"/>
    <cellStyle name="Currency [0]" xfId="3479" builtinId="7" hidden="1"/>
    <cellStyle name="Currency [0]" xfId="4762" builtinId="7" hidden="1"/>
    <cellStyle name="Currency [0]" xfId="4794" builtinId="7" hidden="1"/>
    <cellStyle name="Currency [0]" xfId="4841" builtinId="7" hidden="1"/>
    <cellStyle name="Currency [0]" xfId="4890" builtinId="7" hidden="1"/>
    <cellStyle name="Currency [0]" xfId="4939" builtinId="7" hidden="1"/>
    <cellStyle name="Currency [0]" xfId="4982" builtinId="7" hidden="1"/>
    <cellStyle name="Currency [0]" xfId="5019" builtinId="7" hidden="1"/>
    <cellStyle name="Currency [0]" xfId="5059" builtinId="7" hidden="1"/>
    <cellStyle name="Currency [0]" xfId="5097" builtinId="7" hidden="1"/>
    <cellStyle name="Currency [0]" xfId="5132" builtinId="7" hidden="1"/>
    <cellStyle name="Currency [0]" xfId="5185" builtinId="7" hidden="1"/>
    <cellStyle name="Currency [0]" xfId="5236" builtinId="7" hidden="1"/>
    <cellStyle name="Currency [0]" xfId="5280" builtinId="7" hidden="1"/>
    <cellStyle name="Currency [0]" xfId="5316" builtinId="7" hidden="1"/>
    <cellStyle name="Currency [0]" xfId="5356" builtinId="7" hidden="1"/>
    <cellStyle name="Currency [0]" xfId="5394" builtinId="7" hidden="1"/>
    <cellStyle name="Currency [0]" xfId="5129" builtinId="7" hidden="1"/>
    <cellStyle name="Currency [0]" xfId="5467" builtinId="7" hidden="1"/>
    <cellStyle name="Currency [0]" xfId="5517" builtinId="7" hidden="1"/>
    <cellStyle name="Currency [0]" xfId="5561" builtinId="7" hidden="1"/>
    <cellStyle name="Currency [0]" xfId="5598" builtinId="7" hidden="1"/>
    <cellStyle name="Currency [0]" xfId="5638" builtinId="7" hidden="1"/>
    <cellStyle name="Currency [0]" xfId="5676" builtinId="7" hidden="1"/>
    <cellStyle name="Currency [0]" xfId="5163" builtinId="7" hidden="1"/>
    <cellStyle name="Currency [0]" xfId="5751" builtinId="7" hidden="1"/>
    <cellStyle name="Currency [0]" xfId="5800" builtinId="7" hidden="1"/>
    <cellStyle name="Currency [0]" xfId="5842" builtinId="7" hidden="1"/>
    <cellStyle name="Currency [0]" xfId="5878" builtinId="7" hidden="1"/>
    <cellStyle name="Currency [0]" xfId="5918" builtinId="7" hidden="1"/>
    <cellStyle name="Currency [0]" xfId="5956" builtinId="7" hidden="1"/>
    <cellStyle name="Currency [0]" xfId="5730" builtinId="7" hidden="1"/>
    <cellStyle name="Currency [0]" xfId="6015" builtinId="7" hidden="1"/>
    <cellStyle name="Currency [0]" xfId="6060" builtinId="7" hidden="1"/>
    <cellStyle name="Currency [0]" xfId="6102" builtinId="7" hidden="1"/>
    <cellStyle name="Currency [0]" xfId="6137" builtinId="7" hidden="1"/>
    <cellStyle name="Currency [0]" xfId="6177" builtinId="7" hidden="1"/>
    <cellStyle name="Currency [0]" xfId="6212" builtinId="7" hidden="1"/>
    <cellStyle name="Currency [0]" xfId="6252" builtinId="7" hidden="1"/>
    <cellStyle name="Currency [0]" xfId="6293" builtinId="7" hidden="1"/>
    <cellStyle name="Currency [0]" xfId="160" builtinId="7" hidden="1"/>
    <cellStyle name="Currency [0]" xfId="6362" builtinId="7" hidden="1"/>
    <cellStyle name="Currency [0]" xfId="6402" builtinId="7" hidden="1"/>
    <cellStyle name="Currency [0]" xfId="6560" builtinId="7" hidden="1"/>
    <cellStyle name="Currency [0]" xfId="7843" builtinId="7" hidden="1"/>
    <cellStyle name="Currency [0]" xfId="7875" builtinId="7" hidden="1"/>
    <cellStyle name="Currency [0]" xfId="7922" builtinId="7" hidden="1"/>
    <cellStyle name="Currency [0]" xfId="7971" builtinId="7" hidden="1"/>
    <cellStyle name="Currency [0]" xfId="8020" builtinId="7" hidden="1"/>
    <cellStyle name="Currency [0]" xfId="8063" builtinId="7" hidden="1"/>
    <cellStyle name="Currency [0]" xfId="8100" builtinId="7" hidden="1"/>
    <cellStyle name="Currency [0]" xfId="8140" builtinId="7" hidden="1"/>
    <cellStyle name="Currency [0]" xfId="8178" builtinId="7" hidden="1"/>
    <cellStyle name="Currency [0]" xfId="8213" builtinId="7" hidden="1"/>
    <cellStyle name="Currency [0]" xfId="8265" builtinId="7" hidden="1"/>
    <cellStyle name="Currency [0]" xfId="8316" builtinId="7" hidden="1"/>
    <cellStyle name="Currency [0]" xfId="8360" builtinId="7" hidden="1"/>
    <cellStyle name="Currency [0]" xfId="8396" builtinId="7" hidden="1"/>
    <cellStyle name="Currency [0]" xfId="8436" builtinId="7" hidden="1"/>
    <cellStyle name="Currency [0]" xfId="8474" builtinId="7" hidden="1"/>
    <cellStyle name="Currency [0]" xfId="8210" builtinId="7" hidden="1"/>
    <cellStyle name="Currency [0]" xfId="8547" builtinId="7" hidden="1"/>
    <cellStyle name="Currency [0]" xfId="8597" builtinId="7" hidden="1"/>
    <cellStyle name="Currency [0]" xfId="8641" builtinId="7" hidden="1"/>
    <cellStyle name="Currency [0]" xfId="8678" builtinId="7" hidden="1"/>
    <cellStyle name="Currency [0]" xfId="8718" builtinId="7" hidden="1"/>
    <cellStyle name="Currency [0]" xfId="8756" builtinId="7" hidden="1"/>
    <cellStyle name="Currency [0]" xfId="8244" builtinId="7" hidden="1"/>
    <cellStyle name="Currency [0]" xfId="8831" builtinId="7" hidden="1"/>
    <cellStyle name="Currency [0]" xfId="8880" builtinId="7" hidden="1"/>
    <cellStyle name="Currency [0]" xfId="8922" builtinId="7" hidden="1"/>
    <cellStyle name="Currency [0]" xfId="8958" builtinId="7" hidden="1"/>
    <cellStyle name="Currency [0]" xfId="8998" builtinId="7" hidden="1"/>
    <cellStyle name="Currency [0]" xfId="9036" builtinId="7" hidden="1"/>
    <cellStyle name="Currency [0]" xfId="8810" builtinId="7" hidden="1"/>
    <cellStyle name="Currency [0]" xfId="9094" builtinId="7" hidden="1"/>
    <cellStyle name="Currency [0]" xfId="9139" builtinId="7" hidden="1"/>
    <cellStyle name="Currency [0]" xfId="9180" builtinId="7" hidden="1"/>
    <cellStyle name="Currency [0]" xfId="9215" builtinId="7" hidden="1"/>
    <cellStyle name="Currency [0]" xfId="9254" builtinId="7" hidden="1"/>
    <cellStyle name="Currency [0]" xfId="9289" builtinId="7" hidden="1"/>
    <cellStyle name="Currency [0]" xfId="9329" builtinId="7" hidden="1"/>
    <cellStyle name="Currency [0]" xfId="9370" builtinId="7" hidden="1"/>
    <cellStyle name="Currency [0]" xfId="6387" builtinId="7" hidden="1"/>
    <cellStyle name="Currency [0]" xfId="9430" builtinId="7" hidden="1"/>
    <cellStyle name="Currency [0]" xfId="9469" builtinId="7" hidden="1"/>
    <cellStyle name="Currency [0]" xfId="9627" builtinId="7" hidden="1"/>
    <cellStyle name="Currency [0]" xfId="10910" builtinId="7" hidden="1"/>
    <cellStyle name="Currency [0]" xfId="10942" builtinId="7" hidden="1"/>
    <cellStyle name="Currency [0]" xfId="10989" builtinId="7" hidden="1"/>
    <cellStyle name="Currency [0]" xfId="11038" builtinId="7" hidden="1"/>
    <cellStyle name="Currency [0]" xfId="11087" builtinId="7" hidden="1"/>
    <cellStyle name="Currency [0]" xfId="11130" builtinId="7" hidden="1"/>
    <cellStyle name="Currency [0]" xfId="11167" builtinId="7" hidden="1"/>
    <cellStyle name="Currency [0]" xfId="11207" builtinId="7" hidden="1"/>
    <cellStyle name="Currency [0]" xfId="11245" builtinId="7" hidden="1"/>
    <cellStyle name="Currency [0]" xfId="11280" builtinId="7" hidden="1"/>
    <cellStyle name="Currency [0]" xfId="11333" builtinId="7" hidden="1"/>
    <cellStyle name="Currency [0]" xfId="11384" builtinId="7" hidden="1"/>
    <cellStyle name="Currency [0]" xfId="11428" builtinId="7" hidden="1"/>
    <cellStyle name="Currency [0]" xfId="11464" builtinId="7" hidden="1"/>
    <cellStyle name="Currency [0]" xfId="11504" builtinId="7" hidden="1"/>
    <cellStyle name="Currency [0]" xfId="11542" builtinId="7" hidden="1"/>
    <cellStyle name="Currency [0]" xfId="11277" builtinId="7" hidden="1"/>
    <cellStyle name="Currency [0]" xfId="11615" builtinId="7" hidden="1"/>
    <cellStyle name="Currency [0]" xfId="11665" builtinId="7" hidden="1"/>
    <cellStyle name="Currency [0]" xfId="11709" builtinId="7" hidden="1"/>
    <cellStyle name="Currency [0]" xfId="11746" builtinId="7" hidden="1"/>
    <cellStyle name="Currency [0]" xfId="11786" builtinId="7" hidden="1"/>
    <cellStyle name="Currency [0]" xfId="11824" builtinId="7" hidden="1"/>
    <cellStyle name="Currency [0]" xfId="11311" builtinId="7" hidden="1"/>
    <cellStyle name="Currency [0]" xfId="11899" builtinId="7" hidden="1"/>
    <cellStyle name="Currency [0]" xfId="11948" builtinId="7" hidden="1"/>
    <cellStyle name="Currency [0]" xfId="11990" builtinId="7" hidden="1"/>
    <cellStyle name="Currency [0]" xfId="12026" builtinId="7" hidden="1"/>
    <cellStyle name="Currency [0]" xfId="12066" builtinId="7" hidden="1"/>
    <cellStyle name="Currency [0]" xfId="12104" builtinId="7" hidden="1"/>
    <cellStyle name="Currency [0]" xfId="11878" builtinId="7" hidden="1"/>
    <cellStyle name="Currency [0]" xfId="12163" builtinId="7" hidden="1"/>
    <cellStyle name="Currency [0]" xfId="12208" builtinId="7" hidden="1"/>
    <cellStyle name="Currency [0]" xfId="12250" builtinId="7" hidden="1"/>
    <cellStyle name="Currency [0]" xfId="12285" builtinId="7" hidden="1"/>
    <cellStyle name="Currency [0]" xfId="12325" builtinId="7" hidden="1"/>
    <cellStyle name="Currency [0]" xfId="12360" builtinId="7" hidden="1"/>
    <cellStyle name="Currency [0]" xfId="12400" builtinId="7" hidden="1"/>
    <cellStyle name="Currency [0]" xfId="12441" builtinId="7" hidden="1"/>
    <cellStyle name="Currency [0]" xfId="12481" builtinId="7" hidden="1"/>
    <cellStyle name="Currency [0]" xfId="12523" builtinId="7" hidden="1"/>
    <cellStyle name="Currency [0]" xfId="12562" builtinId="7" hidden="1"/>
    <cellStyle name="Currency [0]" xfId="12719" builtinId="7" hidden="1"/>
    <cellStyle name="Currency [0]" xfId="14002" builtinId="7" hidden="1"/>
    <cellStyle name="Currency [0]" xfId="14034" builtinId="7" hidden="1"/>
    <cellStyle name="Currency [0]" xfId="14080" builtinId="7" hidden="1"/>
    <cellStyle name="Currency [0]" xfId="14129" builtinId="7" hidden="1"/>
    <cellStyle name="Currency [0]" xfId="14178" builtinId="7" hidden="1"/>
    <cellStyle name="Currency [0]" xfId="14220" builtinId="7" hidden="1"/>
    <cellStyle name="Currency [0]" xfId="14257" builtinId="7" hidden="1"/>
    <cellStyle name="Currency [0]" xfId="14296" builtinId="7" hidden="1"/>
    <cellStyle name="Currency [0]" xfId="14334" builtinId="7" hidden="1"/>
    <cellStyle name="Currency [0]" xfId="14368" builtinId="7" hidden="1"/>
    <cellStyle name="Currency [0]" xfId="14420" builtinId="7" hidden="1"/>
    <cellStyle name="Currency [0]" xfId="14471" builtinId="7" hidden="1"/>
    <cellStyle name="Currency [0]" xfId="14514" builtinId="7" hidden="1"/>
    <cellStyle name="Currency [0]" xfId="14550" builtinId="7" hidden="1"/>
    <cellStyle name="Currency [0]" xfId="14589" builtinId="7" hidden="1"/>
    <cellStyle name="Currency [0]" xfId="14627" builtinId="7" hidden="1"/>
    <cellStyle name="Currency [0]" xfId="14365" builtinId="7" hidden="1"/>
    <cellStyle name="Currency [0]" xfId="14699" builtinId="7" hidden="1"/>
    <cellStyle name="Currency [0]" xfId="14749" builtinId="7" hidden="1"/>
    <cellStyle name="Currency [0]" xfId="14792" builtinId="7" hidden="1"/>
    <cellStyle name="Currency [0]" xfId="14829" builtinId="7" hidden="1"/>
    <cellStyle name="Currency [0]" xfId="14868" builtinId="7" hidden="1"/>
    <cellStyle name="Currency [0]" xfId="14906" builtinId="7" hidden="1"/>
    <cellStyle name="Currency [0]" xfId="14399" builtinId="7" hidden="1"/>
    <cellStyle name="Currency [0]" xfId="14980" builtinId="7" hidden="1"/>
    <cellStyle name="Currency [0]" xfId="15029" builtinId="7" hidden="1"/>
    <cellStyle name="Currency [0]" xfId="15070" builtinId="7" hidden="1"/>
    <cellStyle name="Currency [0]" xfId="15106" builtinId="7" hidden="1"/>
    <cellStyle name="Currency [0]" xfId="15145" builtinId="7" hidden="1"/>
    <cellStyle name="Currency [0]" xfId="15183" builtinId="7" hidden="1"/>
    <cellStyle name="Currency [0]" xfId="14959" builtinId="7" hidden="1"/>
    <cellStyle name="Currency [0]" xfId="15241" builtinId="7" hidden="1"/>
    <cellStyle name="Currency [0]" xfId="15286" builtinId="7" hidden="1"/>
    <cellStyle name="Currency [0]" xfId="15327" builtinId="7" hidden="1"/>
    <cellStyle name="Currency [0]" xfId="15362" builtinId="7" hidden="1"/>
    <cellStyle name="Currency [0]" xfId="15401" builtinId="7" hidden="1"/>
    <cellStyle name="Currency [0]" xfId="15436" builtinId="7" hidden="1"/>
    <cellStyle name="Currency [0]" xfId="15476" builtinId="7" hidden="1"/>
    <cellStyle name="Currency [0]" xfId="15517" builtinId="7" hidden="1"/>
    <cellStyle name="Currency [0] 4" xfId="318" hidden="1"/>
    <cellStyle name="Currency [0] 4" xfId="405" hidden="1"/>
    <cellStyle name="Currency [0] 4" xfId="489" hidden="1"/>
    <cellStyle name="Currency [0] 4" xfId="565" hidden="1"/>
    <cellStyle name="Currency [0] 4" xfId="700" hidden="1"/>
    <cellStyle name="Currency [0] 4" xfId="786" hidden="1"/>
    <cellStyle name="Currency [0] 4" xfId="871" hidden="1"/>
    <cellStyle name="Currency [0] 4" xfId="945" hidden="1"/>
    <cellStyle name="Currency [0] 4" xfId="1036" hidden="1"/>
    <cellStyle name="Currency [0] 4" xfId="1122" hidden="1"/>
    <cellStyle name="Currency [0] 4" xfId="1207" hidden="1"/>
    <cellStyle name="Currency [0] 4" xfId="1284" hidden="1"/>
    <cellStyle name="Currency [0] 4" xfId="1365" hidden="1"/>
    <cellStyle name="Currency [0] 4" xfId="1445" hidden="1"/>
    <cellStyle name="Currency [0] 4" xfId="1522" hidden="1"/>
    <cellStyle name="Currency [0] 4" xfId="1591" hidden="1"/>
    <cellStyle name="Currency [0] 4" xfId="3415" hidden="1"/>
    <cellStyle name="Currency [0] 4" xfId="3502" hidden="1"/>
    <cellStyle name="Currency [0] 4" xfId="3586" hidden="1"/>
    <cellStyle name="Currency [0] 4" xfId="3662" hidden="1"/>
    <cellStyle name="Currency [0] 4" xfId="3797" hidden="1"/>
    <cellStyle name="Currency [0] 4" xfId="3883" hidden="1"/>
    <cellStyle name="Currency [0] 4" xfId="3968" hidden="1"/>
    <cellStyle name="Currency [0] 4" xfId="4042" hidden="1"/>
    <cellStyle name="Currency [0] 4" xfId="4133" hidden="1"/>
    <cellStyle name="Currency [0] 4" xfId="4219" hidden="1"/>
    <cellStyle name="Currency [0] 4" xfId="4304" hidden="1"/>
    <cellStyle name="Currency [0] 4" xfId="4381" hidden="1"/>
    <cellStyle name="Currency [0] 4" xfId="4462" hidden="1"/>
    <cellStyle name="Currency [0] 4" xfId="4542" hidden="1"/>
    <cellStyle name="Currency [0] 4" xfId="4619" hidden="1"/>
    <cellStyle name="Currency [0] 4" xfId="4688" hidden="1"/>
    <cellStyle name="Currency [0] 4" xfId="6496" hidden="1"/>
    <cellStyle name="Currency [0] 4" xfId="6583" hidden="1"/>
    <cellStyle name="Currency [0] 4" xfId="6667" hidden="1"/>
    <cellStyle name="Currency [0] 4" xfId="6743" hidden="1"/>
    <cellStyle name="Currency [0] 4" xfId="6878" hidden="1"/>
    <cellStyle name="Currency [0] 4" xfId="6964" hidden="1"/>
    <cellStyle name="Currency [0] 4" xfId="7049" hidden="1"/>
    <cellStyle name="Currency [0] 4" xfId="7123" hidden="1"/>
    <cellStyle name="Currency [0] 4" xfId="7214" hidden="1"/>
    <cellStyle name="Currency [0] 4" xfId="7300" hidden="1"/>
    <cellStyle name="Currency [0] 4" xfId="7385" hidden="1"/>
    <cellStyle name="Currency [0] 4" xfId="7462" hidden="1"/>
    <cellStyle name="Currency [0] 4" xfId="7543" hidden="1"/>
    <cellStyle name="Currency [0] 4" xfId="7623" hidden="1"/>
    <cellStyle name="Currency [0] 4" xfId="7700" hidden="1"/>
    <cellStyle name="Currency [0] 4" xfId="7769" hidden="1"/>
    <cellStyle name="Currency [0] 4" xfId="9563" hidden="1"/>
    <cellStyle name="Currency [0] 4" xfId="9650" hidden="1"/>
    <cellStyle name="Currency [0] 4" xfId="9734" hidden="1"/>
    <cellStyle name="Currency [0] 4" xfId="9810" hidden="1"/>
    <cellStyle name="Currency [0] 4" xfId="9945" hidden="1"/>
    <cellStyle name="Currency [0] 4" xfId="10031" hidden="1"/>
    <cellStyle name="Currency [0] 4" xfId="10116" hidden="1"/>
    <cellStyle name="Currency [0] 4" xfId="10190" hidden="1"/>
    <cellStyle name="Currency [0] 4" xfId="10281" hidden="1"/>
    <cellStyle name="Currency [0] 4" xfId="10367" hidden="1"/>
    <cellStyle name="Currency [0] 4" xfId="10452" hidden="1"/>
    <cellStyle name="Currency [0] 4" xfId="10529" hidden="1"/>
    <cellStyle name="Currency [0] 4" xfId="10610" hidden="1"/>
    <cellStyle name="Currency [0] 4" xfId="10690" hidden="1"/>
    <cellStyle name="Currency [0] 4" xfId="10767" hidden="1"/>
    <cellStyle name="Currency [0] 4" xfId="10836" hidden="1"/>
    <cellStyle name="Currency [0] 4" xfId="12655" hidden="1"/>
    <cellStyle name="Currency [0] 4" xfId="12742" hidden="1"/>
    <cellStyle name="Currency [0] 4" xfId="12826" hidden="1"/>
    <cellStyle name="Currency [0] 4" xfId="12902" hidden="1"/>
    <cellStyle name="Currency [0] 4" xfId="13037" hidden="1"/>
    <cellStyle name="Currency [0] 4" xfId="13123" hidden="1"/>
    <cellStyle name="Currency [0] 4" xfId="13208" hidden="1"/>
    <cellStyle name="Currency [0] 4" xfId="13282" hidden="1"/>
    <cellStyle name="Currency [0] 4" xfId="13373" hidden="1"/>
    <cellStyle name="Currency [0] 4" xfId="13459" hidden="1"/>
    <cellStyle name="Currency [0] 4" xfId="13544" hidden="1"/>
    <cellStyle name="Currency [0] 4" xfId="13621" hidden="1"/>
    <cellStyle name="Currency [0] 4" xfId="13702" hidden="1"/>
    <cellStyle name="Currency [0] 4" xfId="13782" hidden="1"/>
    <cellStyle name="Currency [0] 4" xfId="13859" hidden="1"/>
    <cellStyle name="Currency [0] 4" xfId="13928" hidden="1"/>
    <cellStyle name="Currency 2" xfId="104"/>
    <cellStyle name="Currency 2 2" xfId="357" hidden="1"/>
    <cellStyle name="Currency 2 2" xfId="3454" hidden="1"/>
    <cellStyle name="Currency 2 2" xfId="6535" hidden="1"/>
    <cellStyle name="Currency 2 2" xfId="9602" hidden="1"/>
    <cellStyle name="Currency 2 2" xfId="12694"/>
    <cellStyle name="Currency 3" xfId="128"/>
    <cellStyle name="Currency 3 2" xfId="1841" hidden="1"/>
    <cellStyle name="Currency 3 2" xfId="2296" hidden="1"/>
    <cellStyle name="Currency 3 2" xfId="2419" hidden="1"/>
    <cellStyle name="Currency 3 2" xfId="2858" hidden="1"/>
    <cellStyle name="Currency 3 2" xfId="4938" hidden="1"/>
    <cellStyle name="Currency 3 2" xfId="5393" hidden="1"/>
    <cellStyle name="Currency 3 2" xfId="5516" hidden="1"/>
    <cellStyle name="Currency 3 2" xfId="5955" hidden="1"/>
    <cellStyle name="Currency 3 2" xfId="8019" hidden="1"/>
    <cellStyle name="Currency 3 2" xfId="8473" hidden="1"/>
    <cellStyle name="Currency 3 2" xfId="8596" hidden="1"/>
    <cellStyle name="Currency 3 2" xfId="9035" hidden="1"/>
    <cellStyle name="Currency 3 2" xfId="11086" hidden="1"/>
    <cellStyle name="Currency 3 2" xfId="11541" hidden="1"/>
    <cellStyle name="Currency 3 2" xfId="11664" hidden="1"/>
    <cellStyle name="Currency 3 2" xfId="12103" hidden="1"/>
    <cellStyle name="Currency 3 2" xfId="14177" hidden="1"/>
    <cellStyle name="Currency 3 2" xfId="14626" hidden="1"/>
    <cellStyle name="Currency 3 2" xfId="14748" hidden="1"/>
    <cellStyle name="Currency 3 2" xfId="15182" hidden="1"/>
    <cellStyle name="Currency 3 3" xfId="1921" hidden="1"/>
    <cellStyle name="Currency 3 3" xfId="2500" hidden="1"/>
    <cellStyle name="Currency 3 3" xfId="5018" hidden="1"/>
    <cellStyle name="Currency 3 3" xfId="5597" hidden="1"/>
    <cellStyle name="Currency 3 3" xfId="8099" hidden="1"/>
    <cellStyle name="Currency 3 3" xfId="8677" hidden="1"/>
    <cellStyle name="Currency 3 3" xfId="11166" hidden="1"/>
    <cellStyle name="Currency 3 3" xfId="11745" hidden="1"/>
    <cellStyle name="Currency 3 3" xfId="14256" hidden="1"/>
    <cellStyle name="Currency 3 3" xfId="14828" hidden="1"/>
    <cellStyle name="Currency 3 4" xfId="1999" hidden="1"/>
    <cellStyle name="Currency 3 4" xfId="2578" hidden="1"/>
    <cellStyle name="Currency 3 4" xfId="5096" hidden="1"/>
    <cellStyle name="Currency 3 4" xfId="5675" hidden="1"/>
    <cellStyle name="Currency 3 4" xfId="8177" hidden="1"/>
    <cellStyle name="Currency 3 4" xfId="8755" hidden="1"/>
    <cellStyle name="Currency 3 4" xfId="11244" hidden="1"/>
    <cellStyle name="Currency 3 4" xfId="11823" hidden="1"/>
    <cellStyle name="Currency 3 4" xfId="14333" hidden="1"/>
    <cellStyle name="Currency 3 4" xfId="14905" hidden="1"/>
    <cellStyle name="Currency 4" xfId="2068" hidden="1"/>
    <cellStyle name="Currency 4" xfId="2636" hidden="1"/>
    <cellStyle name="Currency 4" xfId="162" hidden="1"/>
    <cellStyle name="Currency 4" xfId="5165" hidden="1"/>
    <cellStyle name="Currency 4" xfId="5733" hidden="1"/>
    <cellStyle name="Currency 4" xfId="8245" hidden="1"/>
    <cellStyle name="Currency 4" xfId="8813" hidden="1"/>
    <cellStyle name="Currency 4" xfId="6345" hidden="1"/>
    <cellStyle name="Currency 4" xfId="11313" hidden="1"/>
    <cellStyle name="Currency 4" xfId="11881" hidden="1"/>
    <cellStyle name="Currency 4" xfId="14400" hidden="1"/>
    <cellStyle name="Currency 4" xfId="14962" hidden="1"/>
    <cellStyle name="Currency 4" xfId="12506"/>
    <cellStyle name="Currency 5" xfId="163"/>
    <cellStyle name="Currency 6" xfId="15543"/>
    <cellStyle name="EEC Input" xfId="55"/>
    <cellStyle name="Explanatory Text" xfId="18" builtinId="53" hidden="1"/>
    <cellStyle name="Explanatory Text" xfId="75" builtinId="53" hidden="1"/>
    <cellStyle name="Explanatory Text" xfId="123" builtinId="53" hidden="1"/>
    <cellStyle name="Explanatory Text" xfId="179" builtinId="53" hidden="1"/>
    <cellStyle name="Explanatory Text" xfId="219" builtinId="53" hidden="1"/>
    <cellStyle name="Explanatory Text" xfId="267" builtinId="53" hidden="1"/>
    <cellStyle name="Explanatory Text" xfId="313" builtinId="53" hidden="1"/>
    <cellStyle name="Explanatory Text" xfId="355" builtinId="53" hidden="1"/>
    <cellStyle name="Explanatory Text" xfId="400" builtinId="53" hidden="1"/>
    <cellStyle name="Explanatory Text" xfId="437" builtinId="53" hidden="1"/>
    <cellStyle name="Explanatory Text" xfId="485" builtinId="53" hidden="1"/>
    <cellStyle name="Explanatory Text" xfId="524" builtinId="53" hidden="1"/>
    <cellStyle name="Explanatory Text" xfId="556" builtinId="53" hidden="1"/>
    <cellStyle name="Explanatory Text" xfId="602" builtinId="53" hidden="1"/>
    <cellStyle name="Explanatory Text" xfId="651" builtinId="53" hidden="1"/>
    <cellStyle name="Explanatory Text" xfId="696" builtinId="53" hidden="1"/>
    <cellStyle name="Explanatory Text" xfId="737" builtinId="53" hidden="1"/>
    <cellStyle name="Explanatory Text" xfId="781" builtinId="53" hidden="1"/>
    <cellStyle name="Explanatory Text" xfId="819" builtinId="53" hidden="1"/>
    <cellStyle name="Explanatory Text" xfId="867" builtinId="53" hidden="1"/>
    <cellStyle name="Explanatory Text" xfId="905" builtinId="53" hidden="1"/>
    <cellStyle name="Explanatory Text" xfId="937" builtinId="53" hidden="1"/>
    <cellStyle name="Explanatory Text" xfId="981" builtinId="53" hidden="1"/>
    <cellStyle name="Explanatory Text" xfId="739" builtinId="53" hidden="1"/>
    <cellStyle name="Explanatory Text" xfId="1032" builtinId="53" hidden="1"/>
    <cellStyle name="Explanatory Text" xfId="1073" builtinId="53" hidden="1"/>
    <cellStyle name="Explanatory Text" xfId="1117" builtinId="53" hidden="1"/>
    <cellStyle name="Explanatory Text" xfId="1155" builtinId="53" hidden="1"/>
    <cellStyle name="Explanatory Text" xfId="1202" builtinId="53" hidden="1"/>
    <cellStyle name="Explanatory Text" xfId="1242" builtinId="53" hidden="1"/>
    <cellStyle name="Explanatory Text" xfId="1275" builtinId="53" hidden="1"/>
    <cellStyle name="Explanatory Text" xfId="1321" builtinId="53" hidden="1"/>
    <cellStyle name="Explanatory Text" xfId="1281" builtinId="53" hidden="1"/>
    <cellStyle name="Explanatory Text" xfId="1362" builtinId="53" hidden="1"/>
    <cellStyle name="Explanatory Text" xfId="1401" builtinId="53" hidden="1"/>
    <cellStyle name="Explanatory Text" xfId="1442" builtinId="53" hidden="1"/>
    <cellStyle name="Explanatory Text" xfId="1476" builtinId="53" hidden="1"/>
    <cellStyle name="Explanatory Text" xfId="1519" builtinId="53" hidden="1"/>
    <cellStyle name="Explanatory Text" xfId="1555" builtinId="53" hidden="1"/>
    <cellStyle name="Explanatory Text" xfId="1585" builtinId="53" hidden="1"/>
    <cellStyle name="Explanatory Text" xfId="1626" builtinId="53" hidden="1"/>
    <cellStyle name="Explanatory Text" xfId="1061" builtinId="53" hidden="1"/>
    <cellStyle name="Explanatory Text" xfId="1659" builtinId="53" hidden="1"/>
    <cellStyle name="Explanatory Text" xfId="1690" builtinId="53" hidden="1"/>
    <cellStyle name="Explanatory Text" xfId="1740" builtinId="53" hidden="1"/>
    <cellStyle name="Explanatory Text" xfId="1790" builtinId="53" hidden="1"/>
    <cellStyle name="Explanatory Text" xfId="1836" builtinId="53" hidden="1"/>
    <cellStyle name="Explanatory Text" xfId="1879" builtinId="53" hidden="1"/>
    <cellStyle name="Explanatory Text" xfId="1912" builtinId="53" hidden="1"/>
    <cellStyle name="Explanatory Text" xfId="1956" builtinId="53" hidden="1"/>
    <cellStyle name="Explanatory Text" xfId="1958" builtinId="53" hidden="1"/>
    <cellStyle name="Explanatory Text" xfId="2029" builtinId="53" hidden="1"/>
    <cellStyle name="Explanatory Text" xfId="2085" builtinId="53" hidden="1"/>
    <cellStyle name="Explanatory Text" xfId="2133" builtinId="53" hidden="1"/>
    <cellStyle name="Explanatory Text" xfId="2177" builtinId="53" hidden="1"/>
    <cellStyle name="Explanatory Text" xfId="2210" builtinId="53" hidden="1"/>
    <cellStyle name="Explanatory Text" xfId="2253" builtinId="53" hidden="1"/>
    <cellStyle name="Explanatory Text" xfId="2255" builtinId="53" hidden="1"/>
    <cellStyle name="Explanatory Text" xfId="2034" builtinId="53" hidden="1"/>
    <cellStyle name="Explanatory Text" xfId="2367" builtinId="53" hidden="1"/>
    <cellStyle name="Explanatory Text" xfId="2414" builtinId="53" hidden="1"/>
    <cellStyle name="Explanatory Text" xfId="2458" builtinId="53" hidden="1"/>
    <cellStyle name="Explanatory Text" xfId="2491" builtinId="53" hidden="1"/>
    <cellStyle name="Explanatory Text" xfId="2535" builtinId="53" hidden="1"/>
    <cellStyle name="Explanatory Text" xfId="2537" builtinId="53" hidden="1"/>
    <cellStyle name="Explanatory Text" xfId="2346" builtinId="53" hidden="1"/>
    <cellStyle name="Explanatory Text" xfId="2651" builtinId="53" hidden="1"/>
    <cellStyle name="Explanatory Text" xfId="2697" builtinId="53" hidden="1"/>
    <cellStyle name="Explanatory Text" xfId="2740" builtinId="53" hidden="1"/>
    <cellStyle name="Explanatory Text" xfId="2772" builtinId="53" hidden="1"/>
    <cellStyle name="Explanatory Text" xfId="2815" builtinId="53" hidden="1"/>
    <cellStyle name="Explanatory Text" xfId="2817" builtinId="53" hidden="1"/>
    <cellStyle name="Explanatory Text" xfId="2637" builtinId="53" hidden="1"/>
    <cellStyle name="Explanatory Text" xfId="2915" builtinId="53" hidden="1"/>
    <cellStyle name="Explanatory Text" xfId="2959" builtinId="53" hidden="1"/>
    <cellStyle name="Explanatory Text" xfId="3000" builtinId="53" hidden="1"/>
    <cellStyle name="Explanatory Text" xfId="3032" builtinId="53" hidden="1"/>
    <cellStyle name="Explanatory Text" xfId="3074" builtinId="53" hidden="1"/>
    <cellStyle name="Explanatory Text" xfId="3076" builtinId="53" hidden="1"/>
    <cellStyle name="Explanatory Text" xfId="3152" builtinId="53" hidden="1"/>
    <cellStyle name="Explanatory Text" xfId="3193" builtinId="53" hidden="1"/>
    <cellStyle name="Explanatory Text" xfId="3224" builtinId="53" hidden="1"/>
    <cellStyle name="Explanatory Text" xfId="3276" builtinId="53" hidden="1"/>
    <cellStyle name="Explanatory Text" xfId="3316" builtinId="53" hidden="1"/>
    <cellStyle name="Explanatory Text" xfId="3364" builtinId="53" hidden="1"/>
    <cellStyle name="Explanatory Text" xfId="3410" builtinId="53" hidden="1"/>
    <cellStyle name="Explanatory Text" xfId="3452" builtinId="53" hidden="1"/>
    <cellStyle name="Explanatory Text" xfId="3497" builtinId="53" hidden="1"/>
    <cellStyle name="Explanatory Text" xfId="3534" builtinId="53" hidden="1"/>
    <cellStyle name="Explanatory Text" xfId="3582" builtinId="53" hidden="1"/>
    <cellStyle name="Explanatory Text" xfId="3621" builtinId="53" hidden="1"/>
    <cellStyle name="Explanatory Text" xfId="3653" builtinId="53" hidden="1"/>
    <cellStyle name="Explanatory Text" xfId="3699" builtinId="53" hidden="1"/>
    <cellStyle name="Explanatory Text" xfId="3748" builtinId="53" hidden="1"/>
    <cellStyle name="Explanatory Text" xfId="3793" builtinId="53" hidden="1"/>
    <cellStyle name="Explanatory Text" xfId="3834" builtinId="53" hidden="1"/>
    <cellStyle name="Explanatory Text" xfId="3878" builtinId="53" hidden="1"/>
    <cellStyle name="Explanatory Text" xfId="3916" builtinId="53" hidden="1"/>
    <cellStyle name="Explanatory Text" xfId="3964" builtinId="53" hidden="1"/>
    <cellStyle name="Explanatory Text" xfId="4002" builtinId="53" hidden="1"/>
    <cellStyle name="Explanatory Text" xfId="4034" builtinId="53" hidden="1"/>
    <cellStyle name="Explanatory Text" xfId="4078" builtinId="53" hidden="1"/>
    <cellStyle name="Explanatory Text" xfId="3836" builtinId="53" hidden="1"/>
    <cellStyle name="Explanatory Text" xfId="4129" builtinId="53" hidden="1"/>
    <cellStyle name="Explanatory Text" xfId="4170" builtinId="53" hidden="1"/>
    <cellStyle name="Explanatory Text" xfId="4214" builtinId="53" hidden="1"/>
    <cellStyle name="Explanatory Text" xfId="4252" builtinId="53" hidden="1"/>
    <cellStyle name="Explanatory Text" xfId="4299" builtinId="53" hidden="1"/>
    <cellStyle name="Explanatory Text" xfId="4339" builtinId="53" hidden="1"/>
    <cellStyle name="Explanatory Text" xfId="4372" builtinId="53" hidden="1"/>
    <cellStyle name="Explanatory Text" xfId="4418" builtinId="53" hidden="1"/>
    <cellStyle name="Explanatory Text" xfId="4378" builtinId="53" hidden="1"/>
    <cellStyle name="Explanatory Text" xfId="4459" builtinId="53" hidden="1"/>
    <cellStyle name="Explanatory Text" xfId="4498" builtinId="53" hidden="1"/>
    <cellStyle name="Explanatory Text" xfId="4539" builtinId="53" hidden="1"/>
    <cellStyle name="Explanatory Text" xfId="4573" builtinId="53" hidden="1"/>
    <cellStyle name="Explanatory Text" xfId="4616" builtinId="53" hidden="1"/>
    <cellStyle name="Explanatory Text" xfId="4652" builtinId="53" hidden="1"/>
    <cellStyle name="Explanatory Text" xfId="4682" builtinId="53" hidden="1"/>
    <cellStyle name="Explanatory Text" xfId="4723" builtinId="53" hidden="1"/>
    <cellStyle name="Explanatory Text" xfId="4158" builtinId="53" hidden="1"/>
    <cellStyle name="Explanatory Text" xfId="4756" builtinId="53" hidden="1"/>
    <cellStyle name="Explanatory Text" xfId="4787" builtinId="53" hidden="1"/>
    <cellStyle name="Explanatory Text" xfId="4837" builtinId="53" hidden="1"/>
    <cellStyle name="Explanatory Text" xfId="4887" builtinId="53" hidden="1"/>
    <cellStyle name="Explanatory Text" xfId="4933" builtinId="53" hidden="1"/>
    <cellStyle name="Explanatory Text" xfId="4976" builtinId="53" hidden="1"/>
    <cellStyle name="Explanatory Text" xfId="5009" builtinId="53" hidden="1"/>
    <cellStyle name="Explanatory Text" xfId="5053" builtinId="53" hidden="1"/>
    <cellStyle name="Explanatory Text" xfId="5055" builtinId="53" hidden="1"/>
    <cellStyle name="Explanatory Text" xfId="5126" builtinId="53" hidden="1"/>
    <cellStyle name="Explanatory Text" xfId="5182" builtinId="53" hidden="1"/>
    <cellStyle name="Explanatory Text" xfId="5230" builtinId="53" hidden="1"/>
    <cellStyle name="Explanatory Text" xfId="5274" builtinId="53" hidden="1"/>
    <cellStyle name="Explanatory Text" xfId="5307" builtinId="53" hidden="1"/>
    <cellStyle name="Explanatory Text" xfId="5350" builtinId="53" hidden="1"/>
    <cellStyle name="Explanatory Text" xfId="5352" builtinId="53" hidden="1"/>
    <cellStyle name="Explanatory Text" xfId="5131" builtinId="53" hidden="1"/>
    <cellStyle name="Explanatory Text" xfId="5464" builtinId="53" hidden="1"/>
    <cellStyle name="Explanatory Text" xfId="5511" builtinId="53" hidden="1"/>
    <cellStyle name="Explanatory Text" xfId="5555" builtinId="53" hidden="1"/>
    <cellStyle name="Explanatory Text" xfId="5588" builtinId="53" hidden="1"/>
    <cellStyle name="Explanatory Text" xfId="5632" builtinId="53" hidden="1"/>
    <cellStyle name="Explanatory Text" xfId="5634" builtinId="53" hidden="1"/>
    <cellStyle name="Explanatory Text" xfId="5443" builtinId="53" hidden="1"/>
    <cellStyle name="Explanatory Text" xfId="5748" builtinId="53" hidden="1"/>
    <cellStyle name="Explanatory Text" xfId="5794" builtinId="53" hidden="1"/>
    <cellStyle name="Explanatory Text" xfId="5837" builtinId="53" hidden="1"/>
    <cellStyle name="Explanatory Text" xfId="5869" builtinId="53" hidden="1"/>
    <cellStyle name="Explanatory Text" xfId="5912" builtinId="53" hidden="1"/>
    <cellStyle name="Explanatory Text" xfId="5914" builtinId="53" hidden="1"/>
    <cellStyle name="Explanatory Text" xfId="5734" builtinId="53" hidden="1"/>
    <cellStyle name="Explanatory Text" xfId="6012" builtinId="53" hidden="1"/>
    <cellStyle name="Explanatory Text" xfId="6056" builtinId="53" hidden="1"/>
    <cellStyle name="Explanatory Text" xfId="6097" builtinId="53" hidden="1"/>
    <cellStyle name="Explanatory Text" xfId="6129" builtinId="53" hidden="1"/>
    <cellStyle name="Explanatory Text" xfId="6171" builtinId="53" hidden="1"/>
    <cellStyle name="Explanatory Text" xfId="6173" builtinId="53" hidden="1"/>
    <cellStyle name="Explanatory Text" xfId="6249" builtinId="53" hidden="1"/>
    <cellStyle name="Explanatory Text" xfId="6290" builtinId="53" hidden="1"/>
    <cellStyle name="Explanatory Text" xfId="3257" builtinId="53" hidden="1"/>
    <cellStyle name="Explanatory Text" xfId="6359" builtinId="53" hidden="1"/>
    <cellStyle name="Explanatory Text" xfId="6399" builtinId="53" hidden="1"/>
    <cellStyle name="Explanatory Text" xfId="6445" builtinId="53" hidden="1"/>
    <cellStyle name="Explanatory Text" xfId="6491" builtinId="53" hidden="1"/>
    <cellStyle name="Explanatory Text" xfId="6533" builtinId="53" hidden="1"/>
    <cellStyle name="Explanatory Text" xfId="6578" builtinId="53" hidden="1"/>
    <cellStyle name="Explanatory Text" xfId="6615" builtinId="53" hidden="1"/>
    <cellStyle name="Explanatory Text" xfId="6663" builtinId="53" hidden="1"/>
    <cellStyle name="Explanatory Text" xfId="6702" builtinId="53" hidden="1"/>
    <cellStyle name="Explanatory Text" xfId="6734" builtinId="53" hidden="1"/>
    <cellStyle name="Explanatory Text" xfId="6780" builtinId="53" hidden="1"/>
    <cellStyle name="Explanatory Text" xfId="6829" builtinId="53" hidden="1"/>
    <cellStyle name="Explanatory Text" xfId="6874" builtinId="53" hidden="1"/>
    <cellStyle name="Explanatory Text" xfId="6915" builtinId="53" hidden="1"/>
    <cellStyle name="Explanatory Text" xfId="6959" builtinId="53" hidden="1"/>
    <cellStyle name="Explanatory Text" xfId="6997" builtinId="53" hidden="1"/>
    <cellStyle name="Explanatory Text" xfId="7045" builtinId="53" hidden="1"/>
    <cellStyle name="Explanatory Text" xfId="7083" builtinId="53" hidden="1"/>
    <cellStyle name="Explanatory Text" xfId="7115" builtinId="53" hidden="1"/>
    <cellStyle name="Explanatory Text" xfId="7159" builtinId="53" hidden="1"/>
    <cellStyle name="Explanatory Text" xfId="6917" builtinId="53" hidden="1"/>
    <cellStyle name="Explanatory Text" xfId="7210" builtinId="53" hidden="1"/>
    <cellStyle name="Explanatory Text" xfId="7251" builtinId="53" hidden="1"/>
    <cellStyle name="Explanatory Text" xfId="7295" builtinId="53" hidden="1"/>
    <cellStyle name="Explanatory Text" xfId="7333" builtinId="53" hidden="1"/>
    <cellStyle name="Explanatory Text" xfId="7380" builtinId="53" hidden="1"/>
    <cellStyle name="Explanatory Text" xfId="7420" builtinId="53" hidden="1"/>
    <cellStyle name="Explanatory Text" xfId="7453" builtinId="53" hidden="1"/>
    <cellStyle name="Explanatory Text" xfId="7499" builtinId="53" hidden="1"/>
    <cellStyle name="Explanatory Text" xfId="7459" builtinId="53" hidden="1"/>
    <cellStyle name="Explanatory Text" xfId="7540" builtinId="53" hidden="1"/>
    <cellStyle name="Explanatory Text" xfId="7579" builtinId="53" hidden="1"/>
    <cellStyle name="Explanatory Text" xfId="7620" builtinId="53" hidden="1"/>
    <cellStyle name="Explanatory Text" xfId="7654" builtinId="53" hidden="1"/>
    <cellStyle name="Explanatory Text" xfId="7697" builtinId="53" hidden="1"/>
    <cellStyle name="Explanatory Text" xfId="7733" builtinId="53" hidden="1"/>
    <cellStyle name="Explanatory Text" xfId="7763" builtinId="53" hidden="1"/>
    <cellStyle name="Explanatory Text" xfId="7804" builtinId="53" hidden="1"/>
    <cellStyle name="Explanatory Text" xfId="7239" builtinId="53" hidden="1"/>
    <cellStyle name="Explanatory Text" xfId="7837" builtinId="53" hidden="1"/>
    <cellStyle name="Explanatory Text" xfId="7868" builtinId="53" hidden="1"/>
    <cellStyle name="Explanatory Text" xfId="7918" builtinId="53" hidden="1"/>
    <cellStyle name="Explanatory Text" xfId="7968" builtinId="53" hidden="1"/>
    <cellStyle name="Explanatory Text" xfId="8014" builtinId="53" hidden="1"/>
    <cellStyle name="Explanatory Text" xfId="8057" builtinId="53" hidden="1"/>
    <cellStyle name="Explanatory Text" xfId="8090" builtinId="53" hidden="1"/>
    <cellStyle name="Explanatory Text" xfId="8134" builtinId="53" hidden="1"/>
    <cellStyle name="Explanatory Text" xfId="8136" builtinId="53" hidden="1"/>
    <cellStyle name="Explanatory Text" xfId="8207" builtinId="53" hidden="1"/>
    <cellStyle name="Explanatory Text" xfId="8262" builtinId="53" hidden="1"/>
    <cellStyle name="Explanatory Text" xfId="8310" builtinId="53" hidden="1"/>
    <cellStyle name="Explanatory Text" xfId="8354" builtinId="53" hidden="1"/>
    <cellStyle name="Explanatory Text" xfId="8387" builtinId="53" hidden="1"/>
    <cellStyle name="Explanatory Text" xfId="8430" builtinId="53" hidden="1"/>
    <cellStyle name="Explanatory Text" xfId="8432" builtinId="53" hidden="1"/>
    <cellStyle name="Explanatory Text" xfId="8212" builtinId="53" hidden="1"/>
    <cellStyle name="Explanatory Text" xfId="8544" builtinId="53" hidden="1"/>
    <cellStyle name="Explanatory Text" xfId="8591" builtinId="53" hidden="1"/>
    <cellStyle name="Explanatory Text" xfId="8635" builtinId="53" hidden="1"/>
    <cellStyle name="Explanatory Text" xfId="8668" builtinId="53" hidden="1"/>
    <cellStyle name="Explanatory Text" xfId="8712" builtinId="53" hidden="1"/>
    <cellStyle name="Explanatory Text" xfId="8714" builtinId="53" hidden="1"/>
    <cellStyle name="Explanatory Text" xfId="8523" builtinId="53" hidden="1"/>
    <cellStyle name="Explanatory Text" xfId="8828" builtinId="53" hidden="1"/>
    <cellStyle name="Explanatory Text" xfId="8874" builtinId="53" hidden="1"/>
    <cellStyle name="Explanatory Text" xfId="8917" builtinId="53" hidden="1"/>
    <cellStyle name="Explanatory Text" xfId="8949" builtinId="53" hidden="1"/>
    <cellStyle name="Explanatory Text" xfId="8992" builtinId="53" hidden="1"/>
    <cellStyle name="Explanatory Text" xfId="8994" builtinId="53" hidden="1"/>
    <cellStyle name="Explanatory Text" xfId="8814" builtinId="53" hidden="1"/>
    <cellStyle name="Explanatory Text" xfId="9091" builtinId="53" hidden="1"/>
    <cellStyle name="Explanatory Text" xfId="9135" builtinId="53" hidden="1"/>
    <cellStyle name="Explanatory Text" xfId="9175" builtinId="53" hidden="1"/>
    <cellStyle name="Explanatory Text" xfId="9207" builtinId="53" hidden="1"/>
    <cellStyle name="Explanatory Text" xfId="9248" builtinId="53" hidden="1"/>
    <cellStyle name="Explanatory Text" xfId="9250" builtinId="53" hidden="1"/>
    <cellStyle name="Explanatory Text" xfId="9326" builtinId="53" hidden="1"/>
    <cellStyle name="Explanatory Text" xfId="9367" builtinId="53" hidden="1"/>
    <cellStyle name="Explanatory Text" xfId="7900" builtinId="53" hidden="1"/>
    <cellStyle name="Explanatory Text" xfId="9427" builtinId="53" hidden="1"/>
    <cellStyle name="Explanatory Text" xfId="9466" builtinId="53" hidden="1"/>
    <cellStyle name="Explanatory Text" xfId="9512" builtinId="53" hidden="1"/>
    <cellStyle name="Explanatory Text" xfId="9558" builtinId="53" hidden="1"/>
    <cellStyle name="Explanatory Text" xfId="9600" builtinId="53" hidden="1"/>
    <cellStyle name="Explanatory Text" xfId="9645" builtinId="53" hidden="1"/>
    <cellStyle name="Explanatory Text" xfId="9682" builtinId="53" hidden="1"/>
    <cellStyle name="Explanatory Text" xfId="9730" builtinId="53" hidden="1"/>
    <cellStyle name="Explanatory Text" xfId="9769" builtinId="53" hidden="1"/>
    <cellStyle name="Explanatory Text" xfId="9801" builtinId="53" hidden="1"/>
    <cellStyle name="Explanatory Text" xfId="9847" builtinId="53" hidden="1"/>
    <cellStyle name="Explanatory Text" xfId="9896" builtinId="53" hidden="1"/>
    <cellStyle name="Explanatory Text" xfId="9941" builtinId="53" hidden="1"/>
    <cellStyle name="Explanatory Text" xfId="9982" builtinId="53" hidden="1"/>
    <cellStyle name="Explanatory Text" xfId="10026" builtinId="53" hidden="1"/>
    <cellStyle name="Explanatory Text" xfId="10064" builtinId="53" hidden="1"/>
    <cellStyle name="Explanatory Text" xfId="10112" builtinId="53" hidden="1"/>
    <cellStyle name="Explanatory Text" xfId="10150" builtinId="53" hidden="1"/>
    <cellStyle name="Explanatory Text" xfId="10182" builtinId="53" hidden="1"/>
    <cellStyle name="Explanatory Text" xfId="10226" builtinId="53" hidden="1"/>
    <cellStyle name="Explanatory Text" xfId="9984" builtinId="53" hidden="1"/>
    <cellStyle name="Explanatory Text" xfId="10277" builtinId="53" hidden="1"/>
    <cellStyle name="Explanatory Text" xfId="10318" builtinId="53" hidden="1"/>
    <cellStyle name="Explanatory Text" xfId="10362" builtinId="53" hidden="1"/>
    <cellStyle name="Explanatory Text" xfId="10400" builtinId="53" hidden="1"/>
    <cellStyle name="Explanatory Text" xfId="10447" builtinId="53" hidden="1"/>
    <cellStyle name="Explanatory Text" xfId="10487" builtinId="53" hidden="1"/>
    <cellStyle name="Explanatory Text" xfId="10520" builtinId="53" hidden="1"/>
    <cellStyle name="Explanatory Text" xfId="10566" builtinId="53" hidden="1"/>
    <cellStyle name="Explanatory Text" xfId="10526" builtinId="53" hidden="1"/>
    <cellStyle name="Explanatory Text" xfId="10607" builtinId="53" hidden="1"/>
    <cellStyle name="Explanatory Text" xfId="10646" builtinId="53" hidden="1"/>
    <cellStyle name="Explanatory Text" xfId="10687" builtinId="53" hidden="1"/>
    <cellStyle name="Explanatory Text" xfId="10721" builtinId="53" hidden="1"/>
    <cellStyle name="Explanatory Text" xfId="10764" builtinId="53" hidden="1"/>
    <cellStyle name="Explanatory Text" xfId="10800" builtinId="53" hidden="1"/>
    <cellStyle name="Explanatory Text" xfId="10830" builtinId="53" hidden="1"/>
    <cellStyle name="Explanatory Text" xfId="10871" builtinId="53" hidden="1"/>
    <cellStyle name="Explanatory Text" xfId="10306" builtinId="53" hidden="1"/>
    <cellStyle name="Explanatory Text" xfId="10904" builtinId="53" hidden="1"/>
    <cellStyle name="Explanatory Text" xfId="10935" builtinId="53" hidden="1"/>
    <cellStyle name="Explanatory Text" xfId="10985" builtinId="53" hidden="1"/>
    <cellStyle name="Explanatory Text" xfId="11035" builtinId="53" hidden="1"/>
    <cellStyle name="Explanatory Text" xfId="11081" builtinId="53" hidden="1"/>
    <cellStyle name="Explanatory Text" xfId="11124" builtinId="53" hidden="1"/>
    <cellStyle name="Explanatory Text" xfId="11157" builtinId="53" hidden="1"/>
    <cellStyle name="Explanatory Text" xfId="11201" builtinId="53" hidden="1"/>
    <cellStyle name="Explanatory Text" xfId="11203" builtinId="53" hidden="1"/>
    <cellStyle name="Explanatory Text" xfId="11274" builtinId="53" hidden="1"/>
    <cellStyle name="Explanatory Text" xfId="11330" builtinId="53" hidden="1"/>
    <cellStyle name="Explanatory Text" xfId="11378" builtinId="53" hidden="1"/>
    <cellStyle name="Explanatory Text" xfId="11422" builtinId="53" hidden="1"/>
    <cellStyle name="Explanatory Text" xfId="11455" builtinId="53" hidden="1"/>
    <cellStyle name="Explanatory Text" xfId="11498" builtinId="53" hidden="1"/>
    <cellStyle name="Explanatory Text" xfId="11500" builtinId="53" hidden="1"/>
    <cellStyle name="Explanatory Text" xfId="11279" builtinId="53" hidden="1"/>
    <cellStyle name="Explanatory Text" xfId="11612" builtinId="53" hidden="1"/>
    <cellStyle name="Explanatory Text" xfId="11659" builtinId="53" hidden="1"/>
    <cellStyle name="Explanatory Text" xfId="11703" builtinId="53" hidden="1"/>
    <cellStyle name="Explanatory Text" xfId="11736" builtinId="53" hidden="1"/>
    <cellStyle name="Explanatory Text" xfId="11780" builtinId="53" hidden="1"/>
    <cellStyle name="Explanatory Text" xfId="11782" builtinId="53" hidden="1"/>
    <cellStyle name="Explanatory Text" xfId="11591" builtinId="53" hidden="1"/>
    <cellStyle name="Explanatory Text" xfId="11896" builtinId="53" hidden="1"/>
    <cellStyle name="Explanatory Text" xfId="11942" builtinId="53" hidden="1"/>
    <cellStyle name="Explanatory Text" xfId="11985" builtinId="53" hidden="1"/>
    <cellStyle name="Explanatory Text" xfId="12017" builtinId="53" hidden="1"/>
    <cellStyle name="Explanatory Text" xfId="12060" builtinId="53" hidden="1"/>
    <cellStyle name="Explanatory Text" xfId="12062" builtinId="53" hidden="1"/>
    <cellStyle name="Explanatory Text" xfId="11882" builtinId="53" hidden="1"/>
    <cellStyle name="Explanatory Text" xfId="12160" builtinId="53" hidden="1"/>
    <cellStyle name="Explanatory Text" xfId="12204" builtinId="53" hidden="1"/>
    <cellStyle name="Explanatory Text" xfId="12245" builtinId="53" hidden="1"/>
    <cellStyle name="Explanatory Text" xfId="12277" builtinId="53" hidden="1"/>
    <cellStyle name="Explanatory Text" xfId="12319" builtinId="53" hidden="1"/>
    <cellStyle name="Explanatory Text" xfId="12321" builtinId="53" hidden="1"/>
    <cellStyle name="Explanatory Text" xfId="12397" builtinId="53" hidden="1"/>
    <cellStyle name="Explanatory Text" xfId="12438" builtinId="53" hidden="1"/>
    <cellStyle name="Explanatory Text" xfId="12478" builtinId="53" hidden="1"/>
    <cellStyle name="Explanatory Text" xfId="12520" builtinId="53" hidden="1"/>
    <cellStyle name="Explanatory Text" xfId="12559" builtinId="53" hidden="1"/>
    <cellStyle name="Explanatory Text" xfId="12604" builtinId="53" hidden="1"/>
    <cellStyle name="Explanatory Text" xfId="12650" builtinId="53" hidden="1"/>
    <cellStyle name="Explanatory Text" xfId="12692" builtinId="53" hidden="1"/>
    <cellStyle name="Explanatory Text" xfId="12737" builtinId="53" hidden="1"/>
    <cellStyle name="Explanatory Text" xfId="12774" builtinId="53" hidden="1"/>
    <cellStyle name="Explanatory Text" xfId="12822" builtinId="53" hidden="1"/>
    <cellStyle name="Explanatory Text" xfId="12861" builtinId="53" hidden="1"/>
    <cellStyle name="Explanatory Text" xfId="12893" builtinId="53" hidden="1"/>
    <cellStyle name="Explanatory Text" xfId="12939" builtinId="53" hidden="1"/>
    <cellStyle name="Explanatory Text" xfId="12988" builtinId="53" hidden="1"/>
    <cellStyle name="Explanatory Text" xfId="13033" builtinId="53" hidden="1"/>
    <cellStyle name="Explanatory Text" xfId="13074" builtinId="53" hidden="1"/>
    <cellStyle name="Explanatory Text" xfId="13118" builtinId="53" hidden="1"/>
    <cellStyle name="Explanatory Text" xfId="13156" builtinId="53" hidden="1"/>
    <cellStyle name="Explanatory Text" xfId="13204" builtinId="53" hidden="1"/>
    <cellStyle name="Explanatory Text" xfId="13242" builtinId="53" hidden="1"/>
    <cellStyle name="Explanatory Text" xfId="13274" builtinId="53" hidden="1"/>
    <cellStyle name="Explanatory Text" xfId="13318" builtinId="53" hidden="1"/>
    <cellStyle name="Explanatory Text" xfId="13076" builtinId="53" hidden="1"/>
    <cellStyle name="Explanatory Text" xfId="13369" builtinId="53" hidden="1"/>
    <cellStyle name="Explanatory Text" xfId="13410" builtinId="53" hidden="1"/>
    <cellStyle name="Explanatory Text" xfId="13454" builtinId="53" hidden="1"/>
    <cellStyle name="Explanatory Text" xfId="13492" builtinId="53" hidden="1"/>
    <cellStyle name="Explanatory Text" xfId="13539" builtinId="53" hidden="1"/>
    <cellStyle name="Explanatory Text" xfId="13579" builtinId="53" hidden="1"/>
    <cellStyle name="Explanatory Text" xfId="13612" builtinId="53" hidden="1"/>
    <cellStyle name="Explanatory Text" xfId="13658" builtinId="53" hidden="1"/>
    <cellStyle name="Explanatory Text" xfId="13618" builtinId="53" hidden="1"/>
    <cellStyle name="Explanatory Text" xfId="13699" builtinId="53" hidden="1"/>
    <cellStyle name="Explanatory Text" xfId="13738" builtinId="53" hidden="1"/>
    <cellStyle name="Explanatory Text" xfId="13779" builtinId="53" hidden="1"/>
    <cellStyle name="Explanatory Text" xfId="13813" builtinId="53" hidden="1"/>
    <cellStyle name="Explanatory Text" xfId="13856" builtinId="53" hidden="1"/>
    <cellStyle name="Explanatory Text" xfId="13892" builtinId="53" hidden="1"/>
    <cellStyle name="Explanatory Text" xfId="13922" builtinId="53" hidden="1"/>
    <cellStyle name="Explanatory Text" xfId="13963" builtinId="53" hidden="1"/>
    <cellStyle name="Explanatory Text" xfId="13398" builtinId="53" hidden="1"/>
    <cellStyle name="Explanatory Text" xfId="13996" builtinId="53" hidden="1"/>
    <cellStyle name="Explanatory Text" xfId="14027" builtinId="53" hidden="1"/>
    <cellStyle name="Explanatory Text" xfId="14076" builtinId="53" hidden="1"/>
    <cellStyle name="Explanatory Text" xfId="14126" builtinId="53" hidden="1"/>
    <cellStyle name="Explanatory Text" xfId="14172" builtinId="53" hidden="1"/>
    <cellStyle name="Explanatory Text" xfId="14214" builtinId="53" hidden="1"/>
    <cellStyle name="Explanatory Text" xfId="14247" builtinId="53" hidden="1"/>
    <cellStyle name="Explanatory Text" xfId="14290" builtinId="53" hidden="1"/>
    <cellStyle name="Explanatory Text" xfId="14292" builtinId="53" hidden="1"/>
    <cellStyle name="Explanatory Text" xfId="14362" builtinId="53" hidden="1"/>
    <cellStyle name="Explanatory Text" xfId="14417" builtinId="53" hidden="1"/>
    <cellStyle name="Explanatory Text" xfId="14465" builtinId="53" hidden="1"/>
    <cellStyle name="Explanatory Text" xfId="14508" builtinId="53" hidden="1"/>
    <cellStyle name="Explanatory Text" xfId="14541" builtinId="53" hidden="1"/>
    <cellStyle name="Explanatory Text" xfId="14583" builtinId="53" hidden="1"/>
    <cellStyle name="Explanatory Text" xfId="14585" builtinId="53" hidden="1"/>
    <cellStyle name="Explanatory Text" xfId="14367" builtinId="53" hidden="1"/>
    <cellStyle name="Explanatory Text" xfId="14696" builtinId="53" hidden="1"/>
    <cellStyle name="Explanatory Text" xfId="14743" builtinId="53" hidden="1"/>
    <cellStyle name="Explanatory Text" xfId="14786" builtinId="53" hidden="1"/>
    <cellStyle name="Explanatory Text" xfId="14819" builtinId="53" hidden="1"/>
    <cellStyle name="Explanatory Text" xfId="14862" builtinId="53" hidden="1"/>
    <cellStyle name="Explanatory Text" xfId="14864" builtinId="53" hidden="1"/>
    <cellStyle name="Explanatory Text" xfId="14675" builtinId="53" hidden="1"/>
    <cellStyle name="Explanatory Text" xfId="14977" builtinId="53" hidden="1"/>
    <cellStyle name="Explanatory Text" xfId="15023" builtinId="53" hidden="1"/>
    <cellStyle name="Explanatory Text" xfId="15065" builtinId="53" hidden="1"/>
    <cellStyle name="Explanatory Text" xfId="15097" builtinId="53" hidden="1"/>
    <cellStyle name="Explanatory Text" xfId="15139" builtinId="53" hidden="1"/>
    <cellStyle name="Explanatory Text" xfId="15141" builtinId="53" hidden="1"/>
    <cellStyle name="Explanatory Text" xfId="14963" builtinId="53" hidden="1"/>
    <cellStyle name="Explanatory Text" xfId="15238" builtinId="53" hidden="1"/>
    <cellStyle name="Explanatory Text" xfId="15282" builtinId="53" hidden="1"/>
    <cellStyle name="Explanatory Text" xfId="15322" builtinId="53" hidden="1"/>
    <cellStyle name="Explanatory Text" xfId="15354" builtinId="53" hidden="1"/>
    <cellStyle name="Explanatory Text" xfId="15395" builtinId="53" hidden="1"/>
    <cellStyle name="Explanatory Text" xfId="15397" builtinId="53" hidden="1"/>
    <cellStyle name="Explanatory Text" xfId="15473" builtinId="53" hidden="1"/>
    <cellStyle name="Explanatory Text" xfId="15514" builtinId="53" hidden="1"/>
    <cellStyle name="Followed Hyperlink" xfId="62" builtinId="9" hidden="1"/>
    <cellStyle name="Followed Hyperlink" xfId="166" builtinId="9" hidden="1"/>
    <cellStyle name="Followed Hyperlink" xfId="1777" builtinId="9" hidden="1"/>
    <cellStyle name="Followed Hyperlink" xfId="2072" builtinId="9" hidden="1"/>
    <cellStyle name="Followed Hyperlink" xfId="2354" builtinId="9" hidden="1"/>
    <cellStyle name="Followed Hyperlink" xfId="2638" builtinId="9" hidden="1"/>
    <cellStyle name="Followed Hyperlink" xfId="2903" builtinId="9" hidden="1"/>
    <cellStyle name="Followed Hyperlink" xfId="3180" builtinId="9" hidden="1"/>
    <cellStyle name="Followed Hyperlink" xfId="3263" builtinId="9" hidden="1"/>
    <cellStyle name="Followed Hyperlink" xfId="4874" builtinId="9" hidden="1"/>
    <cellStyle name="Followed Hyperlink" xfId="5169" builtinId="9" hidden="1"/>
    <cellStyle name="Followed Hyperlink" xfId="5451" builtinId="9" hidden="1"/>
    <cellStyle name="Followed Hyperlink" xfId="5735" builtinId="9" hidden="1"/>
    <cellStyle name="Followed Hyperlink" xfId="6000" builtinId="9" hidden="1"/>
    <cellStyle name="Followed Hyperlink" xfId="6277" builtinId="9" hidden="1"/>
    <cellStyle name="Followed Hyperlink" xfId="6346" builtinId="9" hidden="1"/>
    <cellStyle name="Followed Hyperlink" xfId="7955" builtinId="9" hidden="1"/>
    <cellStyle name="Followed Hyperlink" xfId="8249" builtinId="9" hidden="1"/>
    <cellStyle name="Followed Hyperlink" xfId="8531" builtinId="9" hidden="1"/>
    <cellStyle name="Followed Hyperlink" xfId="8815" builtinId="9" hidden="1"/>
    <cellStyle name="Followed Hyperlink" xfId="9079" builtinId="9" hidden="1"/>
    <cellStyle name="Followed Hyperlink" xfId="9354" builtinId="9" hidden="1"/>
    <cellStyle name="Followed Hyperlink" xfId="9414" builtinId="9" hidden="1"/>
    <cellStyle name="Followed Hyperlink" xfId="11022" builtinId="9" hidden="1"/>
    <cellStyle name="Followed Hyperlink" xfId="11317" builtinId="9" hidden="1"/>
    <cellStyle name="Followed Hyperlink" xfId="11599" builtinId="9" hidden="1"/>
    <cellStyle name="Followed Hyperlink" xfId="11883" builtinId="9" hidden="1"/>
    <cellStyle name="Followed Hyperlink" xfId="12148" builtinId="9" hidden="1"/>
    <cellStyle name="Followed Hyperlink" xfId="12425" builtinId="9" hidden="1"/>
    <cellStyle name="Followed Hyperlink" xfId="12507" builtinId="9" hidden="1"/>
    <cellStyle name="Followed Hyperlink" xfId="14113" builtinId="9" hidden="1"/>
    <cellStyle name="Followed Hyperlink" xfId="14404" builtinId="9" hidden="1"/>
    <cellStyle name="Followed Hyperlink" xfId="14683" builtinId="9" hidden="1"/>
    <cellStyle name="Followed Hyperlink" xfId="14964" builtinId="9" hidden="1"/>
    <cellStyle name="Followed Hyperlink" xfId="15226" builtinId="9" hidden="1"/>
    <cellStyle name="Followed Hyperlink" xfId="15501" builtinId="9" hidden="1"/>
    <cellStyle name="Good" xfId="8" builtinId="26" hidden="1"/>
    <cellStyle name="Good" xfId="65" builtinId="26" hidden="1"/>
    <cellStyle name="Good" xfId="113" builtinId="26" hidden="1"/>
    <cellStyle name="Good" xfId="169" builtinId="26" hidden="1"/>
    <cellStyle name="Good" xfId="209" builtinId="26" hidden="1"/>
    <cellStyle name="Good" xfId="258" builtinId="26" hidden="1"/>
    <cellStyle name="Good" xfId="303" builtinId="26" hidden="1"/>
    <cellStyle name="Good" xfId="346" builtinId="26" hidden="1"/>
    <cellStyle name="Good" xfId="390" builtinId="26" hidden="1"/>
    <cellStyle name="Good" xfId="387" builtinId="26" hidden="1"/>
    <cellStyle name="Good" xfId="475" builtinId="26" hidden="1"/>
    <cellStyle name="Good" xfId="471" builtinId="26" hidden="1"/>
    <cellStyle name="Good" xfId="473" builtinId="26" hidden="1"/>
    <cellStyle name="Good" xfId="593" builtinId="26" hidden="1"/>
    <cellStyle name="Good" xfId="642" builtinId="26" hidden="1"/>
    <cellStyle name="Good" xfId="686" builtinId="26" hidden="1"/>
    <cellStyle name="Good" xfId="728" builtinId="26" hidden="1"/>
    <cellStyle name="Good" xfId="771" builtinId="26" hidden="1"/>
    <cellStyle name="Good" xfId="768" builtinId="26" hidden="1"/>
    <cellStyle name="Good" xfId="857" builtinId="26" hidden="1"/>
    <cellStyle name="Good" xfId="853" builtinId="26" hidden="1"/>
    <cellStyle name="Good" xfId="855" builtinId="26" hidden="1"/>
    <cellStyle name="Good" xfId="972" builtinId="26" hidden="1"/>
    <cellStyle name="Good" xfId="818" builtinId="26" hidden="1"/>
    <cellStyle name="Good" xfId="1022" builtinId="26" hidden="1"/>
    <cellStyle name="Good" xfId="1064" builtinId="26" hidden="1"/>
    <cellStyle name="Good" xfId="1107" builtinId="26" hidden="1"/>
    <cellStyle name="Good" xfId="1104" builtinId="26" hidden="1"/>
    <cellStyle name="Good" xfId="1192" builtinId="26" hidden="1"/>
    <cellStyle name="Good" xfId="1188" builtinId="26" hidden="1"/>
    <cellStyle name="Good" xfId="1190" builtinId="26" hidden="1"/>
    <cellStyle name="Good" xfId="1312" builtinId="26" hidden="1"/>
    <cellStyle name="Good" xfId="1035" builtinId="26" hidden="1"/>
    <cellStyle name="Good" xfId="1352" builtinId="26" hidden="1"/>
    <cellStyle name="Good" xfId="1392" builtinId="26" hidden="1"/>
    <cellStyle name="Good" xfId="1432" builtinId="26" hidden="1"/>
    <cellStyle name="Good" xfId="1429" builtinId="26" hidden="1"/>
    <cellStyle name="Good" xfId="1509" builtinId="26" hidden="1"/>
    <cellStyle name="Good" xfId="1505" builtinId="26" hidden="1"/>
    <cellStyle name="Good" xfId="1507" builtinId="26" hidden="1"/>
    <cellStyle name="Good" xfId="1617" builtinId="26" hidden="1"/>
    <cellStyle name="Good" xfId="590" builtinId="26" hidden="1"/>
    <cellStyle name="Good" xfId="344" builtinId="26" hidden="1"/>
    <cellStyle name="Good" xfId="249" builtinId="26" hidden="1"/>
    <cellStyle name="Good" xfId="1730" builtinId="26" hidden="1"/>
    <cellStyle name="Good" xfId="1780" builtinId="26" hidden="1"/>
    <cellStyle name="Good" xfId="1826" builtinId="26" hidden="1"/>
    <cellStyle name="Good" xfId="1822" builtinId="26" hidden="1"/>
    <cellStyle name="Good" xfId="1872" builtinId="26" hidden="1"/>
    <cellStyle name="Good" xfId="1876" builtinId="26" hidden="1"/>
    <cellStyle name="Good" xfId="1995" builtinId="26" hidden="1"/>
    <cellStyle name="Good" xfId="1776" builtinId="26" hidden="1"/>
    <cellStyle name="Good" xfId="2075" builtinId="26" hidden="1"/>
    <cellStyle name="Good" xfId="2123" builtinId="26" hidden="1"/>
    <cellStyle name="Good" xfId="2119" builtinId="26" hidden="1"/>
    <cellStyle name="Good" xfId="2169" builtinId="26" hidden="1"/>
    <cellStyle name="Good" xfId="2173" builtinId="26" hidden="1"/>
    <cellStyle name="Good" xfId="2292" builtinId="26" hidden="1"/>
    <cellStyle name="Good" xfId="2073" builtinId="26" hidden="1"/>
    <cellStyle name="Good" xfId="2357" builtinId="26" hidden="1"/>
    <cellStyle name="Good" xfId="2404" builtinId="26" hidden="1"/>
    <cellStyle name="Good" xfId="2400" builtinId="26" hidden="1"/>
    <cellStyle name="Good" xfId="2450" builtinId="26" hidden="1"/>
    <cellStyle name="Good" xfId="2454" builtinId="26" hidden="1"/>
    <cellStyle name="Good" xfId="2574" builtinId="26" hidden="1"/>
    <cellStyle name="Good" xfId="2070" builtinId="26" hidden="1"/>
    <cellStyle name="Good" xfId="2641" builtinId="26" hidden="1"/>
    <cellStyle name="Good" xfId="2687" builtinId="26" hidden="1"/>
    <cellStyle name="Good" xfId="2683" builtinId="26" hidden="1"/>
    <cellStyle name="Good" xfId="2733" builtinId="26" hidden="1"/>
    <cellStyle name="Good" xfId="2737" builtinId="26" hidden="1"/>
    <cellStyle name="Good" xfId="2854" builtinId="26" hidden="1"/>
    <cellStyle name="Good" xfId="2632" builtinId="26" hidden="1"/>
    <cellStyle name="Good" xfId="2905" builtinId="26" hidden="1"/>
    <cellStyle name="Good" xfId="2949" builtinId="26" hidden="1"/>
    <cellStyle name="Good" xfId="2945" builtinId="26" hidden="1"/>
    <cellStyle name="Good" xfId="2993" builtinId="26" hidden="1"/>
    <cellStyle name="Good" xfId="2997" builtinId="26" hidden="1"/>
    <cellStyle name="Good" xfId="3112" builtinId="26" hidden="1"/>
    <cellStyle name="Good" xfId="3142" builtinId="26" hidden="1"/>
    <cellStyle name="Good" xfId="3183" builtinId="26" hidden="1"/>
    <cellStyle name="Good" xfId="159" builtinId="26" hidden="1"/>
    <cellStyle name="Good" xfId="3266" builtinId="26" hidden="1"/>
    <cellStyle name="Good" xfId="3306" builtinId="26" hidden="1"/>
    <cellStyle name="Good" xfId="3355" builtinId="26" hidden="1"/>
    <cellStyle name="Good" xfId="3400" builtinId="26" hidden="1"/>
    <cellStyle name="Good" xfId="3443" builtinId="26" hidden="1"/>
    <cellStyle name="Good" xfId="3487" builtinId="26" hidden="1"/>
    <cellStyle name="Good" xfId="3484" builtinId="26" hidden="1"/>
    <cellStyle name="Good" xfId="3572" builtinId="26" hidden="1"/>
    <cellStyle name="Good" xfId="3568" builtinId="26" hidden="1"/>
    <cellStyle name="Good" xfId="3570" builtinId="26" hidden="1"/>
    <cellStyle name="Good" xfId="3690" builtinId="26" hidden="1"/>
    <cellStyle name="Good" xfId="3739" builtinId="26" hidden="1"/>
    <cellStyle name="Good" xfId="3783" builtinId="26" hidden="1"/>
    <cellStyle name="Good" xfId="3825" builtinId="26" hidden="1"/>
    <cellStyle name="Good" xfId="3868" builtinId="26" hidden="1"/>
    <cellStyle name="Good" xfId="3865" builtinId="26" hidden="1"/>
    <cellStyle name="Good" xfId="3954" builtinId="26" hidden="1"/>
    <cellStyle name="Good" xfId="3950" builtinId="26" hidden="1"/>
    <cellStyle name="Good" xfId="3952" builtinId="26" hidden="1"/>
    <cellStyle name="Good" xfId="4069" builtinId="26" hidden="1"/>
    <cellStyle name="Good" xfId="3915" builtinId="26" hidden="1"/>
    <cellStyle name="Good" xfId="4119" builtinId="26" hidden="1"/>
    <cellStyle name="Good" xfId="4161" builtinId="26" hidden="1"/>
    <cellStyle name="Good" xfId="4204" builtinId="26" hidden="1"/>
    <cellStyle name="Good" xfId="4201" builtinId="26" hidden="1"/>
    <cellStyle name="Good" xfId="4289" builtinId="26" hidden="1"/>
    <cellStyle name="Good" xfId="4285" builtinId="26" hidden="1"/>
    <cellStyle name="Good" xfId="4287" builtinId="26" hidden="1"/>
    <cellStyle name="Good" xfId="4409" builtinId="26" hidden="1"/>
    <cellStyle name="Good" xfId="4132" builtinId="26" hidden="1"/>
    <cellStyle name="Good" xfId="4449" builtinId="26" hidden="1"/>
    <cellStyle name="Good" xfId="4489" builtinId="26" hidden="1"/>
    <cellStyle name="Good" xfId="4529" builtinId="26" hidden="1"/>
    <cellStyle name="Good" xfId="4526" builtinId="26" hidden="1"/>
    <cellStyle name="Good" xfId="4606" builtinId="26" hidden="1"/>
    <cellStyle name="Good" xfId="4602" builtinId="26" hidden="1"/>
    <cellStyle name="Good" xfId="4604" builtinId="26" hidden="1"/>
    <cellStyle name="Good" xfId="4714" builtinId="26" hidden="1"/>
    <cellStyle name="Good" xfId="3687" builtinId="26" hidden="1"/>
    <cellStyle name="Good" xfId="3441" builtinId="26" hidden="1"/>
    <cellStyle name="Good" xfId="3346" builtinId="26" hidden="1"/>
    <cellStyle name="Good" xfId="4827" builtinId="26" hidden="1"/>
    <cellStyle name="Good" xfId="4877" builtinId="26" hidden="1"/>
    <cellStyle name="Good" xfId="4923" builtinId="26" hidden="1"/>
    <cellStyle name="Good" xfId="4919" builtinId="26" hidden="1"/>
    <cellStyle name="Good" xfId="4969" builtinId="26" hidden="1"/>
    <cellStyle name="Good" xfId="4973" builtinId="26" hidden="1"/>
    <cellStyle name="Good" xfId="5092" builtinId="26" hidden="1"/>
    <cellStyle name="Good" xfId="4873" builtinId="26" hidden="1"/>
    <cellStyle name="Good" xfId="5172" builtinId="26" hidden="1"/>
    <cellStyle name="Good" xfId="5220" builtinId="26" hidden="1"/>
    <cellStyle name="Good" xfId="5216" builtinId="26" hidden="1"/>
    <cellStyle name="Good" xfId="5266" builtinId="26" hidden="1"/>
    <cellStyle name="Good" xfId="5270" builtinId="26" hidden="1"/>
    <cellStyle name="Good" xfId="5389" builtinId="26" hidden="1"/>
    <cellStyle name="Good" xfId="5170" builtinId="26" hidden="1"/>
    <cellStyle name="Good" xfId="5454" builtinId="26" hidden="1"/>
    <cellStyle name="Good" xfId="5501" builtinId="26" hidden="1"/>
    <cellStyle name="Good" xfId="5497" builtinId="26" hidden="1"/>
    <cellStyle name="Good" xfId="5547" builtinId="26" hidden="1"/>
    <cellStyle name="Good" xfId="5551" builtinId="26" hidden="1"/>
    <cellStyle name="Good" xfId="5671" builtinId="26" hidden="1"/>
    <cellStyle name="Good" xfId="5167" builtinId="26" hidden="1"/>
    <cellStyle name="Good" xfId="5738" builtinId="26" hidden="1"/>
    <cellStyle name="Good" xfId="5784" builtinId="26" hidden="1"/>
    <cellStyle name="Good" xfId="5780" builtinId="26" hidden="1"/>
    <cellStyle name="Good" xfId="5830" builtinId="26" hidden="1"/>
    <cellStyle name="Good" xfId="5834" builtinId="26" hidden="1"/>
    <cellStyle name="Good" xfId="5951" builtinId="26" hidden="1"/>
    <cellStyle name="Good" xfId="5729" builtinId="26" hidden="1"/>
    <cellStyle name="Good" xfId="6002" builtinId="26" hidden="1"/>
    <cellStyle name="Good" xfId="6046" builtinId="26" hidden="1"/>
    <cellStyle name="Good" xfId="6042" builtinId="26" hidden="1"/>
    <cellStyle name="Good" xfId="6090" builtinId="26" hidden="1"/>
    <cellStyle name="Good" xfId="6094" builtinId="26" hidden="1"/>
    <cellStyle name="Good" xfId="6209" builtinId="26" hidden="1"/>
    <cellStyle name="Good" xfId="6239" builtinId="26" hidden="1"/>
    <cellStyle name="Good" xfId="6280" builtinId="26" hidden="1"/>
    <cellStyle name="Good" xfId="109" builtinId="26" hidden="1"/>
    <cellStyle name="Good" xfId="6349" builtinId="26" hidden="1"/>
    <cellStyle name="Good" xfId="6389" builtinId="26" hidden="1"/>
    <cellStyle name="Good" xfId="6436" builtinId="26" hidden="1"/>
    <cellStyle name="Good" xfId="6481" builtinId="26" hidden="1"/>
    <cellStyle name="Good" xfId="6524" builtinId="26" hidden="1"/>
    <cellStyle name="Good" xfId="6568" builtinId="26" hidden="1"/>
    <cellStyle name="Good" xfId="6565" builtinId="26" hidden="1"/>
    <cellStyle name="Good" xfId="6653" builtinId="26" hidden="1"/>
    <cellStyle name="Good" xfId="6649" builtinId="26" hidden="1"/>
    <cellStyle name="Good" xfId="6651" builtinId="26" hidden="1"/>
    <cellStyle name="Good" xfId="6771" builtinId="26" hidden="1"/>
    <cellStyle name="Good" xfId="6820" builtinId="26" hidden="1"/>
    <cellStyle name="Good" xfId="6864" builtinId="26" hidden="1"/>
    <cellStyle name="Good" xfId="6906" builtinId="26" hidden="1"/>
    <cellStyle name="Good" xfId="6949" builtinId="26" hidden="1"/>
    <cellStyle name="Good" xfId="6946" builtinId="26" hidden="1"/>
    <cellStyle name="Good" xfId="7035" builtinId="26" hidden="1"/>
    <cellStyle name="Good" xfId="7031" builtinId="26" hidden="1"/>
    <cellStyle name="Good" xfId="7033" builtinId="26" hidden="1"/>
    <cellStyle name="Good" xfId="7150" builtinId="26" hidden="1"/>
    <cellStyle name="Good" xfId="6996" builtinId="26" hidden="1"/>
    <cellStyle name="Good" xfId="7200" builtinId="26" hidden="1"/>
    <cellStyle name="Good" xfId="7242" builtinId="26" hidden="1"/>
    <cellStyle name="Good" xfId="7285" builtinId="26" hidden="1"/>
    <cellStyle name="Good" xfId="7282" builtinId="26" hidden="1"/>
    <cellStyle name="Good" xfId="7370" builtinId="26" hidden="1"/>
    <cellStyle name="Good" xfId="7366" builtinId="26" hidden="1"/>
    <cellStyle name="Good" xfId="7368" builtinId="26" hidden="1"/>
    <cellStyle name="Good" xfId="7490" builtinId="26" hidden="1"/>
    <cellStyle name="Good" xfId="7213" builtinId="26" hidden="1"/>
    <cellStyle name="Good" xfId="7530" builtinId="26" hidden="1"/>
    <cellStyle name="Good" xfId="7570" builtinId="26" hidden="1"/>
    <cellStyle name="Good" xfId="7610" builtinId="26" hidden="1"/>
    <cellStyle name="Good" xfId="7607" builtinId="26" hidden="1"/>
    <cellStyle name="Good" xfId="7687" builtinId="26" hidden="1"/>
    <cellStyle name="Good" xfId="7683" builtinId="26" hidden="1"/>
    <cellStyle name="Good" xfId="7685" builtinId="26" hidden="1"/>
    <cellStyle name="Good" xfId="7795" builtinId="26" hidden="1"/>
    <cellStyle name="Good" xfId="6768" builtinId="26" hidden="1"/>
    <cellStyle name="Good" xfId="6522" builtinId="26" hidden="1"/>
    <cellStyle name="Good" xfId="6428" builtinId="26" hidden="1"/>
    <cellStyle name="Good" xfId="7908" builtinId="26" hidden="1"/>
    <cellStyle name="Good" xfId="7958" builtinId="26" hidden="1"/>
    <cellStyle name="Good" xfId="8004" builtinId="26" hidden="1"/>
    <cellStyle name="Good" xfId="8000" builtinId="26" hidden="1"/>
    <cellStyle name="Good" xfId="8050" builtinId="26" hidden="1"/>
    <cellStyle name="Good" xfId="8054" builtinId="26" hidden="1"/>
    <cellStyle name="Good" xfId="8173" builtinId="26" hidden="1"/>
    <cellStyle name="Good" xfId="7954" builtinId="26" hidden="1"/>
    <cellStyle name="Good" xfId="8252" builtinId="26" hidden="1"/>
    <cellStyle name="Good" xfId="8300" builtinId="26" hidden="1"/>
    <cellStyle name="Good" xfId="8296" builtinId="26" hidden="1"/>
    <cellStyle name="Good" xfId="8346" builtinId="26" hidden="1"/>
    <cellStyle name="Good" xfId="8350" builtinId="26" hidden="1"/>
    <cellStyle name="Good" xfId="8469" builtinId="26" hidden="1"/>
    <cellStyle name="Good" xfId="8250" builtinId="26" hidden="1"/>
    <cellStyle name="Good" xfId="8534" builtinId="26" hidden="1"/>
    <cellStyle name="Good" xfId="8581" builtinId="26" hidden="1"/>
    <cellStyle name="Good" xfId="8577" builtinId="26" hidden="1"/>
    <cellStyle name="Good" xfId="8627" builtinId="26" hidden="1"/>
    <cellStyle name="Good" xfId="8631" builtinId="26" hidden="1"/>
    <cellStyle name="Good" xfId="8751" builtinId="26" hidden="1"/>
    <cellStyle name="Good" xfId="8247" builtinId="26" hidden="1"/>
    <cellStyle name="Good" xfId="8818" builtinId="26" hidden="1"/>
    <cellStyle name="Good" xfId="8864" builtinId="26" hidden="1"/>
    <cellStyle name="Good" xfId="8860" builtinId="26" hidden="1"/>
    <cellStyle name="Good" xfId="8910" builtinId="26" hidden="1"/>
    <cellStyle name="Good" xfId="8914" builtinId="26" hidden="1"/>
    <cellStyle name="Good" xfId="9031" builtinId="26" hidden="1"/>
    <cellStyle name="Good" xfId="8809" builtinId="26" hidden="1"/>
    <cellStyle name="Good" xfId="9081" builtinId="26" hidden="1"/>
    <cellStyle name="Good" xfId="9125" builtinId="26" hidden="1"/>
    <cellStyle name="Good" xfId="9121" builtinId="26" hidden="1"/>
    <cellStyle name="Good" xfId="9169" builtinId="26" hidden="1"/>
    <cellStyle name="Good" xfId="9172" builtinId="26" hidden="1"/>
    <cellStyle name="Good" xfId="9286" builtinId="26" hidden="1"/>
    <cellStyle name="Good" xfId="9316" builtinId="26" hidden="1"/>
    <cellStyle name="Good" xfId="9357" builtinId="26" hidden="1"/>
    <cellStyle name="Good" xfId="8911" builtinId="26" hidden="1"/>
    <cellStyle name="Good" xfId="9417" builtinId="26" hidden="1"/>
    <cellStyle name="Good" xfId="9456" builtinId="26" hidden="1"/>
    <cellStyle name="Good" xfId="9503" builtinId="26" hidden="1"/>
    <cellStyle name="Good" xfId="9548" builtinId="26" hidden="1"/>
    <cellStyle name="Good" xfId="9591" builtinId="26" hidden="1"/>
    <cellStyle name="Good" xfId="9635" builtinId="26" hidden="1"/>
    <cellStyle name="Good" xfId="9632" builtinId="26" hidden="1"/>
    <cellStyle name="Good" xfId="9720" builtinId="26" hidden="1"/>
    <cellStyle name="Good" xfId="9716" builtinId="26" hidden="1"/>
    <cellStyle name="Good" xfId="9718" builtinId="26" hidden="1"/>
    <cellStyle name="Good" xfId="9838" builtinId="26" hidden="1"/>
    <cellStyle name="Good" xfId="9887" builtinId="26" hidden="1"/>
    <cellStyle name="Good" xfId="9931" builtinId="26" hidden="1"/>
    <cellStyle name="Good" xfId="9973" builtinId="26" hidden="1"/>
    <cellStyle name="Good" xfId="10016" builtinId="26" hidden="1"/>
    <cellStyle name="Good" xfId="10013" builtinId="26" hidden="1"/>
    <cellStyle name="Good" xfId="10102" builtinId="26" hidden="1"/>
    <cellStyle name="Good" xfId="10098" builtinId="26" hidden="1"/>
    <cellStyle name="Good" xfId="10100" builtinId="26" hidden="1"/>
    <cellStyle name="Good" xfId="10217" builtinId="26" hidden="1"/>
    <cellStyle name="Good" xfId="10063" builtinId="26" hidden="1"/>
    <cellStyle name="Good" xfId="10267" builtinId="26" hidden="1"/>
    <cellStyle name="Good" xfId="10309" builtinId="26" hidden="1"/>
    <cellStyle name="Good" xfId="10352" builtinId="26" hidden="1"/>
    <cellStyle name="Good" xfId="10349" builtinId="26" hidden="1"/>
    <cellStyle name="Good" xfId="10437" builtinId="26" hidden="1"/>
    <cellStyle name="Good" xfId="10433" builtinId="26" hidden="1"/>
    <cellStyle name="Good" xfId="10435" builtinId="26" hidden="1"/>
    <cellStyle name="Good" xfId="10557" builtinId="26" hidden="1"/>
    <cellStyle name="Good" xfId="10280" builtinId="26" hidden="1"/>
    <cellStyle name="Good" xfId="10597" builtinId="26" hidden="1"/>
    <cellStyle name="Good" xfId="10637" builtinId="26" hidden="1"/>
    <cellStyle name="Good" xfId="10677" builtinId="26" hidden="1"/>
    <cellStyle name="Good" xfId="10674" builtinId="26" hidden="1"/>
    <cellStyle name="Good" xfId="10754" builtinId="26" hidden="1"/>
    <cellStyle name="Good" xfId="10750" builtinId="26" hidden="1"/>
    <cellStyle name="Good" xfId="10752" builtinId="26" hidden="1"/>
    <cellStyle name="Good" xfId="10862" builtinId="26" hidden="1"/>
    <cellStyle name="Good" xfId="9835" builtinId="26" hidden="1"/>
    <cellStyle name="Good" xfId="9589" builtinId="26" hidden="1"/>
    <cellStyle name="Good" xfId="9495" builtinId="26" hidden="1"/>
    <cellStyle name="Good" xfId="10975" builtinId="26" hidden="1"/>
    <cellStyle name="Good" xfId="11025" builtinId="26" hidden="1"/>
    <cellStyle name="Good" xfId="11071" builtinId="26" hidden="1"/>
    <cellStyle name="Good" xfId="11067" builtinId="26" hidden="1"/>
    <cellStyle name="Good" xfId="11117" builtinId="26" hidden="1"/>
    <cellStyle name="Good" xfId="11121" builtinId="26" hidden="1"/>
    <cellStyle name="Good" xfId="11240" builtinId="26" hidden="1"/>
    <cellStyle name="Good" xfId="11021" builtinId="26" hidden="1"/>
    <cellStyle name="Good" xfId="11320" builtinId="26" hidden="1"/>
    <cellStyle name="Good" xfId="11368" builtinId="26" hidden="1"/>
    <cellStyle name="Good" xfId="11364" builtinId="26" hidden="1"/>
    <cellStyle name="Good" xfId="11414" builtinId="26" hidden="1"/>
    <cellStyle name="Good" xfId="11418" builtinId="26" hidden="1"/>
    <cellStyle name="Good" xfId="11537" builtinId="26" hidden="1"/>
    <cellStyle name="Good" xfId="11318" builtinId="26" hidden="1"/>
    <cellStyle name="Good" xfId="11602" builtinId="26" hidden="1"/>
    <cellStyle name="Good" xfId="11649" builtinId="26" hidden="1"/>
    <cellStyle name="Good" xfId="11645" builtinId="26" hidden="1"/>
    <cellStyle name="Good" xfId="11695" builtinId="26" hidden="1"/>
    <cellStyle name="Good" xfId="11699" builtinId="26" hidden="1"/>
    <cellStyle name="Good" xfId="11819" builtinId="26" hidden="1"/>
    <cellStyle name="Good" xfId="11315" builtinId="26" hidden="1"/>
    <cellStyle name="Good" xfId="11886" builtinId="26" hidden="1"/>
    <cellStyle name="Good" xfId="11932" builtinId="26" hidden="1"/>
    <cellStyle name="Good" xfId="11928" builtinId="26" hidden="1"/>
    <cellStyle name="Good" xfId="11978" builtinId="26" hidden="1"/>
    <cellStyle name="Good" xfId="11982" builtinId="26" hidden="1"/>
    <cellStyle name="Good" xfId="12099" builtinId="26" hidden="1"/>
    <cellStyle name="Good" xfId="11877" builtinId="26" hidden="1"/>
    <cellStyle name="Good" xfId="12150" builtinId="26" hidden="1"/>
    <cellStyle name="Good" xfId="12194" builtinId="26" hidden="1"/>
    <cellStyle name="Good" xfId="12190" builtinId="26" hidden="1"/>
    <cellStyle name="Good" xfId="12238" builtinId="26" hidden="1"/>
    <cellStyle name="Good" xfId="12242" builtinId="26" hidden="1"/>
    <cellStyle name="Good" xfId="12357" builtinId="26" hidden="1"/>
    <cellStyle name="Good" xfId="12387" builtinId="26" hidden="1"/>
    <cellStyle name="Good" xfId="12428" builtinId="26" hidden="1"/>
    <cellStyle name="Good" xfId="12468" builtinId="26" hidden="1"/>
    <cellStyle name="Good" xfId="12510" builtinId="26" hidden="1"/>
    <cellStyle name="Good" xfId="12549" builtinId="26" hidden="1"/>
    <cellStyle name="Good" xfId="12595" builtinId="26" hidden="1"/>
    <cellStyle name="Good" xfId="12640" builtinId="26" hidden="1"/>
    <cellStyle name="Good" xfId="12683" builtinId="26" hidden="1"/>
    <cellStyle name="Good" xfId="12727" builtinId="26" hidden="1"/>
    <cellStyle name="Good" xfId="12724" builtinId="26" hidden="1"/>
    <cellStyle name="Good" xfId="12812" builtinId="26" hidden="1"/>
    <cellStyle name="Good" xfId="12808" builtinId="26" hidden="1"/>
    <cellStyle name="Good" xfId="12810" builtinId="26" hidden="1"/>
    <cellStyle name="Good" xfId="12930" builtinId="26" hidden="1"/>
    <cellStyle name="Good" xfId="12979" builtinId="26" hidden="1"/>
    <cellStyle name="Good" xfId="13023" builtinId="26" hidden="1"/>
    <cellStyle name="Good" xfId="13065" builtinId="26" hidden="1"/>
    <cellStyle name="Good" xfId="13108" builtinId="26" hidden="1"/>
    <cellStyle name="Good" xfId="13105" builtinId="26" hidden="1"/>
    <cellStyle name="Good" xfId="13194" builtinId="26" hidden="1"/>
    <cellStyle name="Good" xfId="13190" builtinId="26" hidden="1"/>
    <cellStyle name="Good" xfId="13192" builtinId="26" hidden="1"/>
    <cellStyle name="Good" xfId="13309" builtinId="26" hidden="1"/>
    <cellStyle name="Good" xfId="13155" builtinId="26" hidden="1"/>
    <cellStyle name="Good" xfId="13359" builtinId="26" hidden="1"/>
    <cellStyle name="Good" xfId="13401" builtinId="26" hidden="1"/>
    <cellStyle name="Good" xfId="13444" builtinId="26" hidden="1"/>
    <cellStyle name="Good" xfId="13441" builtinId="26" hidden="1"/>
    <cellStyle name="Good" xfId="13529" builtinId="26" hidden="1"/>
    <cellStyle name="Good" xfId="13525" builtinId="26" hidden="1"/>
    <cellStyle name="Good" xfId="13527" builtinId="26" hidden="1"/>
    <cellStyle name="Good" xfId="13649" builtinId="26" hidden="1"/>
    <cellStyle name="Good" xfId="13372" builtinId="26" hidden="1"/>
    <cellStyle name="Good" xfId="13689" builtinId="26" hidden="1"/>
    <cellStyle name="Good" xfId="13729" builtinId="26" hidden="1"/>
    <cellStyle name="Good" xfId="13769" builtinId="26" hidden="1"/>
    <cellStyle name="Good" xfId="13766" builtinId="26" hidden="1"/>
    <cellStyle name="Good" xfId="13846" builtinId="26" hidden="1"/>
    <cellStyle name="Good" xfId="13842" builtinId="26" hidden="1"/>
    <cellStyle name="Good" xfId="13844" builtinId="26" hidden="1"/>
    <cellStyle name="Good" xfId="13954" builtinId="26" hidden="1"/>
    <cellStyle name="Good" xfId="12927" builtinId="26" hidden="1"/>
    <cellStyle name="Good" xfId="12681" builtinId="26" hidden="1"/>
    <cellStyle name="Good" xfId="12587" builtinId="26" hidden="1"/>
    <cellStyle name="Good" xfId="14066" builtinId="26" hidden="1"/>
    <cellStyle name="Good" xfId="14116" builtinId="26" hidden="1"/>
    <cellStyle name="Good" xfId="14162" builtinId="26" hidden="1"/>
    <cellStyle name="Good" xfId="14158" builtinId="26" hidden="1"/>
    <cellStyle name="Good" xfId="14208" builtinId="26" hidden="1"/>
    <cellStyle name="Good" xfId="14211" builtinId="26" hidden="1"/>
    <cellStyle name="Good" xfId="14329" builtinId="26" hidden="1"/>
    <cellStyle name="Good" xfId="14112" builtinId="26" hidden="1"/>
    <cellStyle name="Good" xfId="14407" builtinId="26" hidden="1"/>
    <cellStyle name="Good" xfId="14455" builtinId="26" hidden="1"/>
    <cellStyle name="Good" xfId="14451" builtinId="26" hidden="1"/>
    <cellStyle name="Good" xfId="14501" builtinId="26" hidden="1"/>
    <cellStyle name="Good" xfId="14504" builtinId="26" hidden="1"/>
    <cellStyle name="Good" xfId="14622" builtinId="26" hidden="1"/>
    <cellStyle name="Good" xfId="14405" builtinId="26" hidden="1"/>
    <cellStyle name="Good" xfId="14686" builtinId="26" hidden="1"/>
    <cellStyle name="Good" xfId="14733" builtinId="26" hidden="1"/>
    <cellStyle name="Good" xfId="14729" builtinId="26" hidden="1"/>
    <cellStyle name="Good" xfId="14779" builtinId="26" hidden="1"/>
    <cellStyle name="Good" xfId="14782" builtinId="26" hidden="1"/>
    <cellStyle name="Good" xfId="14901" builtinId="26" hidden="1"/>
    <cellStyle name="Good" xfId="14402" builtinId="26" hidden="1"/>
    <cellStyle name="Good" xfId="14967" builtinId="26" hidden="1"/>
    <cellStyle name="Good" xfId="15013" builtinId="26" hidden="1"/>
    <cellStyle name="Good" xfId="15009" builtinId="26" hidden="1"/>
    <cellStyle name="Good" xfId="15059" builtinId="26" hidden="1"/>
    <cellStyle name="Good" xfId="15062" builtinId="26" hidden="1"/>
    <cellStyle name="Good" xfId="15178" builtinId="26" hidden="1"/>
    <cellStyle name="Good" xfId="14958" builtinId="26" hidden="1"/>
    <cellStyle name="Good" xfId="15228" builtinId="26" hidden="1"/>
    <cellStyle name="Good" xfId="15272" builtinId="26" hidden="1"/>
    <cellStyle name="Good" xfId="15268" builtinId="26" hidden="1"/>
    <cellStyle name="Good" xfId="15316" builtinId="26" hidden="1"/>
    <cellStyle name="Good" xfId="15319" builtinId="26" hidden="1"/>
    <cellStyle name="Good" xfId="15433" builtinId="26" hidden="1"/>
    <cellStyle name="Good" xfId="15463" builtinId="26" hidden="1"/>
    <cellStyle name="Good" xfId="15504" builtinId="26" hidden="1"/>
    <cellStyle name="Heading 1" xfId="3" builtinId="16" customBuiltin="1"/>
    <cellStyle name="Heading 2" xfId="4" builtinId="17" customBuiltin="1"/>
    <cellStyle name="Heading 3" xfId="5" builtinId="18" customBuiltin="1"/>
    <cellStyle name="Heading 4" xfId="6" builtinId="19" customBuiltin="1"/>
    <cellStyle name="Hyperlink" xfId="63" builtinId="8" hidden="1"/>
    <cellStyle name="Hyperlink" xfId="167" builtinId="8" hidden="1"/>
    <cellStyle name="Hyperlink" xfId="1778" builtinId="8" hidden="1"/>
    <cellStyle name="Hyperlink" xfId="2026" builtinId="8" hidden="1"/>
    <cellStyle name="Hyperlink" xfId="2323" builtinId="8" hidden="1"/>
    <cellStyle name="Hyperlink" xfId="2605" builtinId="8" hidden="1"/>
    <cellStyle name="Hyperlink" xfId="2885" builtinId="8" hidden="1"/>
    <cellStyle name="Hyperlink" xfId="3181" builtinId="8" hidden="1"/>
    <cellStyle name="Hyperlink" xfId="3264" builtinId="8" hidden="1"/>
    <cellStyle name="Hyperlink" xfId="4875" builtinId="8" hidden="1"/>
    <cellStyle name="Hyperlink" xfId="5123" builtinId="8" hidden="1"/>
    <cellStyle name="Hyperlink" xfId="5420" builtinId="8" hidden="1"/>
    <cellStyle name="Hyperlink" xfId="5702" builtinId="8" hidden="1"/>
    <cellStyle name="Hyperlink" xfId="5982" builtinId="8" hidden="1"/>
    <cellStyle name="Hyperlink" xfId="6278" builtinId="8" hidden="1"/>
    <cellStyle name="Hyperlink" xfId="6347" builtinId="8" hidden="1"/>
    <cellStyle name="Hyperlink" xfId="7956" builtinId="8" hidden="1"/>
    <cellStyle name="Hyperlink" xfId="8204" builtinId="8" hidden="1"/>
    <cellStyle name="Hyperlink" xfId="8500" builtinId="8" hidden="1"/>
    <cellStyle name="Hyperlink" xfId="8782" builtinId="8" hidden="1"/>
    <cellStyle name="Hyperlink" xfId="9061" builtinId="8" hidden="1"/>
    <cellStyle name="Hyperlink" xfId="9355" builtinId="8" hidden="1"/>
    <cellStyle name="Hyperlink" xfId="9415" builtinId="8" hidden="1"/>
    <cellStyle name="Hyperlink" xfId="11023" builtinId="8" hidden="1"/>
    <cellStyle name="Hyperlink" xfId="11271" builtinId="8" hidden="1"/>
    <cellStyle name="Hyperlink" xfId="11568" builtinId="8" hidden="1"/>
    <cellStyle name="Hyperlink" xfId="11850" builtinId="8" hidden="1"/>
    <cellStyle name="Hyperlink" xfId="12130" builtinId="8" hidden="1"/>
    <cellStyle name="Hyperlink" xfId="12426" builtinId="8" hidden="1"/>
    <cellStyle name="Hyperlink" xfId="12508" builtinId="8" hidden="1"/>
    <cellStyle name="Hyperlink" xfId="14114" builtinId="8" hidden="1"/>
    <cellStyle name="Hyperlink" xfId="14359" builtinId="8" hidden="1"/>
    <cellStyle name="Hyperlink" xfId="14652" builtinId="8" hidden="1"/>
    <cellStyle name="Hyperlink" xfId="14931" builtinId="8" hidden="1"/>
    <cellStyle name="Hyperlink" xfId="15208" builtinId="8" hidden="1"/>
    <cellStyle name="Hyperlink" xfId="15502" builtinId="8" hidden="1"/>
    <cellStyle name="Hyperlink" xfId="15542" builtinId="8"/>
    <cellStyle name="Input" xfId="11" builtinId="20" hidden="1"/>
    <cellStyle name="Input" xfId="68" builtinId="20" hidden="1"/>
    <cellStyle name="Input" xfId="116" builtinId="20" hidden="1"/>
    <cellStyle name="Input" xfId="172" builtinId="20" hidden="1"/>
    <cellStyle name="Input" xfId="212" builtinId="20" hidden="1"/>
    <cellStyle name="Input" xfId="261" builtinId="20" hidden="1"/>
    <cellStyle name="Input" xfId="306" builtinId="20" hidden="1"/>
    <cellStyle name="Input" xfId="349" builtinId="20" hidden="1"/>
    <cellStyle name="Input" xfId="393" builtinId="20" hidden="1"/>
    <cellStyle name="Input" xfId="436" builtinId="20" hidden="1"/>
    <cellStyle name="Input" xfId="478" builtinId="20" hidden="1"/>
    <cellStyle name="Input" xfId="521" builtinId="20" hidden="1"/>
    <cellStyle name="Input" xfId="522" builtinId="20" hidden="1"/>
    <cellStyle name="Input" xfId="596" builtinId="20" hidden="1"/>
    <cellStyle name="Input" xfId="645" builtinId="20" hidden="1"/>
    <cellStyle name="Input" xfId="689" builtinId="20" hidden="1"/>
    <cellStyle name="Input" xfId="731" builtinId="20" hidden="1"/>
    <cellStyle name="Input" xfId="774" builtinId="20" hidden="1"/>
    <cellStyle name="Input" xfId="817" builtinId="20" hidden="1"/>
    <cellStyle name="Input" xfId="860" builtinId="20" hidden="1"/>
    <cellStyle name="Input" xfId="903" builtinId="20" hidden="1"/>
    <cellStyle name="Input" xfId="904" builtinId="20" hidden="1"/>
    <cellStyle name="Input" xfId="975" builtinId="20" hidden="1"/>
    <cellStyle name="Input" xfId="682" builtinId="20" hidden="1"/>
    <cellStyle name="Input" xfId="1025" builtinId="20" hidden="1"/>
    <cellStyle name="Input" xfId="1067" builtinId="20" hidden="1"/>
    <cellStyle name="Input" xfId="1110" builtinId="20" hidden="1"/>
    <cellStyle name="Input" xfId="1153" builtinId="20" hidden="1"/>
    <cellStyle name="Input" xfId="1195" builtinId="20" hidden="1"/>
    <cellStyle name="Input" xfId="1239" builtinId="20" hidden="1"/>
    <cellStyle name="Input" xfId="1240" builtinId="20" hidden="1"/>
    <cellStyle name="Input" xfId="1315" builtinId="20" hidden="1"/>
    <cellStyle name="Input" xfId="1018" builtinId="20" hidden="1"/>
    <cellStyle name="Input" xfId="1355" builtinId="20" hidden="1"/>
    <cellStyle name="Input" xfId="1395" builtinId="20" hidden="1"/>
    <cellStyle name="Input" xfId="1435" builtinId="20" hidden="1"/>
    <cellStyle name="Input" xfId="1475" builtinId="20" hidden="1"/>
    <cellStyle name="Input" xfId="1512" builtinId="20" hidden="1"/>
    <cellStyle name="Input" xfId="1553" builtinId="20" hidden="1"/>
    <cellStyle name="Input" xfId="1554" builtinId="20" hidden="1"/>
    <cellStyle name="Input" xfId="1620" builtinId="20" hidden="1"/>
    <cellStyle name="Input" xfId="251" builtinId="20" hidden="1"/>
    <cellStyle name="Input" xfId="1652" builtinId="20" hidden="1"/>
    <cellStyle name="Input" xfId="1694" builtinId="20" hidden="1"/>
    <cellStyle name="Input" xfId="1733" builtinId="20" hidden="1"/>
    <cellStyle name="Input" xfId="1783" builtinId="20" hidden="1"/>
    <cellStyle name="Input" xfId="1829" builtinId="20" hidden="1"/>
    <cellStyle name="Input" xfId="1868" builtinId="20" hidden="1"/>
    <cellStyle name="Input" xfId="1919" builtinId="20" hidden="1"/>
    <cellStyle name="Input" xfId="1954" builtinId="20" hidden="1"/>
    <cellStyle name="Input" xfId="1992" builtinId="20" hidden="1"/>
    <cellStyle name="Input" xfId="1769" builtinId="20" hidden="1"/>
    <cellStyle name="Input" xfId="2078" builtinId="20" hidden="1"/>
    <cellStyle name="Input" xfId="2126" builtinId="20" hidden="1"/>
    <cellStyle name="Input" xfId="2165" builtinId="20" hidden="1"/>
    <cellStyle name="Input" xfId="2216" builtinId="20" hidden="1"/>
    <cellStyle name="Input" xfId="2251" builtinId="20" hidden="1"/>
    <cellStyle name="Input" xfId="2289" builtinId="20" hidden="1"/>
    <cellStyle name="Input" xfId="1727" builtinId="20" hidden="1"/>
    <cellStyle name="Input" xfId="2360" builtinId="20" hidden="1"/>
    <cellStyle name="Input" xfId="2407" builtinId="20" hidden="1"/>
    <cellStyle name="Input" xfId="2446" builtinId="20" hidden="1"/>
    <cellStyle name="Input" xfId="2498" builtinId="20" hidden="1"/>
    <cellStyle name="Input" xfId="2533" builtinId="20" hidden="1"/>
    <cellStyle name="Input" xfId="2571" builtinId="20" hidden="1"/>
    <cellStyle name="Input" xfId="2396" builtinId="20" hidden="1"/>
    <cellStyle name="Input" xfId="2644" builtinId="20" hidden="1"/>
    <cellStyle name="Input" xfId="2690" builtinId="20" hidden="1"/>
    <cellStyle name="Input" xfId="2729" builtinId="20" hidden="1"/>
    <cellStyle name="Input" xfId="2778" builtinId="20" hidden="1"/>
    <cellStyle name="Input" xfId="2813" builtinId="20" hidden="1"/>
    <cellStyle name="Input" xfId="2851" builtinId="20" hidden="1"/>
    <cellStyle name="Input" xfId="2355" builtinId="20" hidden="1"/>
    <cellStyle name="Input" xfId="2908" builtinId="20" hidden="1"/>
    <cellStyle name="Input" xfId="2952" builtinId="20" hidden="1"/>
    <cellStyle name="Input" xfId="2989" builtinId="20" hidden="1"/>
    <cellStyle name="Input" xfId="3038" builtinId="20" hidden="1"/>
    <cellStyle name="Input" xfId="3072" builtinId="20" hidden="1"/>
    <cellStyle name="Input" xfId="3109" builtinId="20" hidden="1"/>
    <cellStyle name="Input" xfId="3145" builtinId="20" hidden="1"/>
    <cellStyle name="Input" xfId="3186" builtinId="20" hidden="1"/>
    <cellStyle name="Input" xfId="155" builtinId="20" hidden="1"/>
    <cellStyle name="Input" xfId="3269" builtinId="20" hidden="1"/>
    <cellStyle name="Input" xfId="3309" builtinId="20" hidden="1"/>
    <cellStyle name="Input" xfId="3358" builtinId="20" hidden="1"/>
    <cellStyle name="Input" xfId="3403" builtinId="20" hidden="1"/>
    <cellStyle name="Input" xfId="3446" builtinId="20" hidden="1"/>
    <cellStyle name="Input" xfId="3490" builtinId="20" hidden="1"/>
    <cellStyle name="Input" xfId="3533" builtinId="20" hidden="1"/>
    <cellStyle name="Input" xfId="3575" builtinId="20" hidden="1"/>
    <cellStyle name="Input" xfId="3618" builtinId="20" hidden="1"/>
    <cellStyle name="Input" xfId="3619" builtinId="20" hidden="1"/>
    <cellStyle name="Input" xfId="3693" builtinId="20" hidden="1"/>
    <cellStyle name="Input" xfId="3742" builtinId="20" hidden="1"/>
    <cellStyle name="Input" xfId="3786" builtinId="20" hidden="1"/>
    <cellStyle name="Input" xfId="3828" builtinId="20" hidden="1"/>
    <cellStyle name="Input" xfId="3871" builtinId="20" hidden="1"/>
    <cellStyle name="Input" xfId="3914" builtinId="20" hidden="1"/>
    <cellStyle name="Input" xfId="3957" builtinId="20" hidden="1"/>
    <cellStyle name="Input" xfId="4000" builtinId="20" hidden="1"/>
    <cellStyle name="Input" xfId="4001" builtinId="20" hidden="1"/>
    <cellStyle name="Input" xfId="4072" builtinId="20" hidden="1"/>
    <cellStyle name="Input" xfId="3779" builtinId="20" hidden="1"/>
    <cellStyle name="Input" xfId="4122" builtinId="20" hidden="1"/>
    <cellStyle name="Input" xfId="4164" builtinId="20" hidden="1"/>
    <cellStyle name="Input" xfId="4207" builtinId="20" hidden="1"/>
    <cellStyle name="Input" xfId="4250" builtinId="20" hidden="1"/>
    <cellStyle name="Input" xfId="4292" builtinId="20" hidden="1"/>
    <cellStyle name="Input" xfId="4336" builtinId="20" hidden="1"/>
    <cellStyle name="Input" xfId="4337" builtinId="20" hidden="1"/>
    <cellStyle name="Input" xfId="4412" builtinId="20" hidden="1"/>
    <cellStyle name="Input" xfId="4115" builtinId="20" hidden="1"/>
    <cellStyle name="Input" xfId="4452" builtinId="20" hidden="1"/>
    <cellStyle name="Input" xfId="4492" builtinId="20" hidden="1"/>
    <cellStyle name="Input" xfId="4532" builtinId="20" hidden="1"/>
    <cellStyle name="Input" xfId="4572" builtinId="20" hidden="1"/>
    <cellStyle name="Input" xfId="4609" builtinId="20" hidden="1"/>
    <cellStyle name="Input" xfId="4650" builtinId="20" hidden="1"/>
    <cellStyle name="Input" xfId="4651" builtinId="20" hidden="1"/>
    <cellStyle name="Input" xfId="4717" builtinId="20" hidden="1"/>
    <cellStyle name="Input" xfId="3348" builtinId="20" hidden="1"/>
    <cellStyle name="Input" xfId="4749" builtinId="20" hidden="1"/>
    <cellStyle name="Input" xfId="4791" builtinId="20" hidden="1"/>
    <cellStyle name="Input" xfId="4830" builtinId="20" hidden="1"/>
    <cellStyle name="Input" xfId="4880" builtinId="20" hidden="1"/>
    <cellStyle name="Input" xfId="4926" builtinId="20" hidden="1"/>
    <cellStyle name="Input" xfId="4965" builtinId="20" hidden="1"/>
    <cellStyle name="Input" xfId="5016" builtinId="20" hidden="1"/>
    <cellStyle name="Input" xfId="5051" builtinId="20" hidden="1"/>
    <cellStyle name="Input" xfId="5089" builtinId="20" hidden="1"/>
    <cellStyle name="Input" xfId="4866" builtinId="20" hidden="1"/>
    <cellStyle name="Input" xfId="5175" builtinId="20" hidden="1"/>
    <cellStyle name="Input" xfId="5223" builtinId="20" hidden="1"/>
    <cellStyle name="Input" xfId="5262" builtinId="20" hidden="1"/>
    <cellStyle name="Input" xfId="5313" builtinId="20" hidden="1"/>
    <cellStyle name="Input" xfId="5348" builtinId="20" hidden="1"/>
    <cellStyle name="Input" xfId="5386" builtinId="20" hidden="1"/>
    <cellStyle name="Input" xfId="4824" builtinId="20" hidden="1"/>
    <cellStyle name="Input" xfId="5457" builtinId="20" hidden="1"/>
    <cellStyle name="Input" xfId="5504" builtinId="20" hidden="1"/>
    <cellStyle name="Input" xfId="5543" builtinId="20" hidden="1"/>
    <cellStyle name="Input" xfId="5595" builtinId="20" hidden="1"/>
    <cellStyle name="Input" xfId="5630" builtinId="20" hidden="1"/>
    <cellStyle name="Input" xfId="5668" builtinId="20" hidden="1"/>
    <cellStyle name="Input" xfId="5493" builtinId="20" hidden="1"/>
    <cellStyle name="Input" xfId="5741" builtinId="20" hidden="1"/>
    <cellStyle name="Input" xfId="5787" builtinId="20" hidden="1"/>
    <cellStyle name="Input" xfId="5826" builtinId="20" hidden="1"/>
    <cellStyle name="Input" xfId="5875" builtinId="20" hidden="1"/>
    <cellStyle name="Input" xfId="5910" builtinId="20" hidden="1"/>
    <cellStyle name="Input" xfId="5948" builtinId="20" hidden="1"/>
    <cellStyle name="Input" xfId="5452" builtinId="20" hidden="1"/>
    <cellStyle name="Input" xfId="6005" builtinId="20" hidden="1"/>
    <cellStyle name="Input" xfId="6049" builtinId="20" hidden="1"/>
    <cellStyle name="Input" xfId="6086" builtinId="20" hidden="1"/>
    <cellStyle name="Input" xfId="6135" builtinId="20" hidden="1"/>
    <cellStyle name="Input" xfId="6169" builtinId="20" hidden="1"/>
    <cellStyle name="Input" xfId="6206" builtinId="20" hidden="1"/>
    <cellStyle name="Input" xfId="6242" builtinId="20" hidden="1"/>
    <cellStyle name="Input" xfId="6283" builtinId="20" hidden="1"/>
    <cellStyle name="Input" xfId="157" builtinId="20" hidden="1"/>
    <cellStyle name="Input" xfId="6352" builtinId="20" hidden="1"/>
    <cellStyle name="Input" xfId="6392" builtinId="20" hidden="1"/>
    <cellStyle name="Input" xfId="6439" builtinId="20" hidden="1"/>
    <cellStyle name="Input" xfId="6484" builtinId="20" hidden="1"/>
    <cellStyle name="Input" xfId="6527" builtinId="20" hidden="1"/>
    <cellStyle name="Input" xfId="6571" builtinId="20" hidden="1"/>
    <cellStyle name="Input" xfId="6614" builtinId="20" hidden="1"/>
    <cellStyle name="Input" xfId="6656" builtinId="20" hidden="1"/>
    <cellStyle name="Input" xfId="6699" builtinId="20" hidden="1"/>
    <cellStyle name="Input" xfId="6700" builtinId="20" hidden="1"/>
    <cellStyle name="Input" xfId="6774" builtinId="20" hidden="1"/>
    <cellStyle name="Input" xfId="6823" builtinId="20" hidden="1"/>
    <cellStyle name="Input" xfId="6867" builtinId="20" hidden="1"/>
    <cellStyle name="Input" xfId="6909" builtinId="20" hidden="1"/>
    <cellStyle name="Input" xfId="6952" builtinId="20" hidden="1"/>
    <cellStyle name="Input" xfId="6995" builtinId="20" hidden="1"/>
    <cellStyle name="Input" xfId="7038" builtinId="20" hidden="1"/>
    <cellStyle name="Input" xfId="7081" builtinId="20" hidden="1"/>
    <cellStyle name="Input" xfId="7082" builtinId="20" hidden="1"/>
    <cellStyle name="Input" xfId="7153" builtinId="20" hidden="1"/>
    <cellStyle name="Input" xfId="6860" builtinId="20" hidden="1"/>
    <cellStyle name="Input" xfId="7203" builtinId="20" hidden="1"/>
    <cellStyle name="Input" xfId="7245" builtinId="20" hidden="1"/>
    <cellStyle name="Input" xfId="7288" builtinId="20" hidden="1"/>
    <cellStyle name="Input" xfId="7331" builtinId="20" hidden="1"/>
    <cellStyle name="Input" xfId="7373" builtinId="20" hidden="1"/>
    <cellStyle name="Input" xfId="7417" builtinId="20" hidden="1"/>
    <cellStyle name="Input" xfId="7418" builtinId="20" hidden="1"/>
    <cellStyle name="Input" xfId="7493" builtinId="20" hidden="1"/>
    <cellStyle name="Input" xfId="7196" builtinId="20" hidden="1"/>
    <cellStyle name="Input" xfId="7533" builtinId="20" hidden="1"/>
    <cellStyle name="Input" xfId="7573" builtinId="20" hidden="1"/>
    <cellStyle name="Input" xfId="7613" builtinId="20" hidden="1"/>
    <cellStyle name="Input" xfId="7653" builtinId="20" hidden="1"/>
    <cellStyle name="Input" xfId="7690" builtinId="20" hidden="1"/>
    <cellStyle name="Input" xfId="7731" builtinId="20" hidden="1"/>
    <cellStyle name="Input" xfId="7732" builtinId="20" hidden="1"/>
    <cellStyle name="Input" xfId="7798" builtinId="20" hidden="1"/>
    <cellStyle name="Input" xfId="6430" builtinId="20" hidden="1"/>
    <cellStyle name="Input" xfId="7830" builtinId="20" hidden="1"/>
    <cellStyle name="Input" xfId="7872" builtinId="20" hidden="1"/>
    <cellStyle name="Input" xfId="7911" builtinId="20" hidden="1"/>
    <cellStyle name="Input" xfId="7961" builtinId="20" hidden="1"/>
    <cellStyle name="Input" xfId="8007" builtinId="20" hidden="1"/>
    <cellStyle name="Input" xfId="8046" builtinId="20" hidden="1"/>
    <cellStyle name="Input" xfId="8097" builtinId="20" hidden="1"/>
    <cellStyle name="Input" xfId="8132" builtinId="20" hidden="1"/>
    <cellStyle name="Input" xfId="8170" builtinId="20" hidden="1"/>
    <cellStyle name="Input" xfId="7947" builtinId="20" hidden="1"/>
    <cellStyle name="Input" xfId="8255" builtinId="20" hidden="1"/>
    <cellStyle name="Input" xfId="8303" builtinId="20" hidden="1"/>
    <cellStyle name="Input" xfId="8342" builtinId="20" hidden="1"/>
    <cellStyle name="Input" xfId="8393" builtinId="20" hidden="1"/>
    <cellStyle name="Input" xfId="8428" builtinId="20" hidden="1"/>
    <cellStyle name="Input" xfId="8466" builtinId="20" hidden="1"/>
    <cellStyle name="Input" xfId="7905" builtinId="20" hidden="1"/>
    <cellStyle name="Input" xfId="8537" builtinId="20" hidden="1"/>
    <cellStyle name="Input" xfId="8584" builtinId="20" hidden="1"/>
    <cellStyle name="Input" xfId="8623" builtinId="20" hidden="1"/>
    <cellStyle name="Input" xfId="8675" builtinId="20" hidden="1"/>
    <cellStyle name="Input" xfId="8710" builtinId="20" hidden="1"/>
    <cellStyle name="Input" xfId="8748" builtinId="20" hidden="1"/>
    <cellStyle name="Input" xfId="8573" builtinId="20" hidden="1"/>
    <cellStyle name="Input" xfId="8821" builtinId="20" hidden="1"/>
    <cellStyle name="Input" xfId="8867" builtinId="20" hidden="1"/>
    <cellStyle name="Input" xfId="8906" builtinId="20" hidden="1"/>
    <cellStyle name="Input" xfId="8955" builtinId="20" hidden="1"/>
    <cellStyle name="Input" xfId="8990" builtinId="20" hidden="1"/>
    <cellStyle name="Input" xfId="9028" builtinId="20" hidden="1"/>
    <cellStyle name="Input" xfId="8532" builtinId="20" hidden="1"/>
    <cellStyle name="Input" xfId="9084" builtinId="20" hidden="1"/>
    <cellStyle name="Input" xfId="9128" builtinId="20" hidden="1"/>
    <cellStyle name="Input" xfId="9165" builtinId="20" hidden="1"/>
    <cellStyle name="Input" xfId="9213" builtinId="20" hidden="1"/>
    <cellStyle name="Input" xfId="9246" builtinId="20" hidden="1"/>
    <cellStyle name="Input" xfId="9283" builtinId="20" hidden="1"/>
    <cellStyle name="Input" xfId="9319" builtinId="20" hidden="1"/>
    <cellStyle name="Input" xfId="9360" builtinId="20" hidden="1"/>
    <cellStyle name="Input" xfId="8628" builtinId="20" hidden="1"/>
    <cellStyle name="Input" xfId="9420" builtinId="20" hidden="1"/>
    <cellStyle name="Input" xfId="9459" builtinId="20" hidden="1"/>
    <cellStyle name="Input" xfId="9506" builtinId="20" hidden="1"/>
    <cellStyle name="Input" xfId="9551" builtinId="20" hidden="1"/>
    <cellStyle name="Input" xfId="9594" builtinId="20" hidden="1"/>
    <cellStyle name="Input" xfId="9638" builtinId="20" hidden="1"/>
    <cellStyle name="Input" xfId="9681" builtinId="20" hidden="1"/>
    <cellStyle name="Input" xfId="9723" builtinId="20" hidden="1"/>
    <cellStyle name="Input" xfId="9766" builtinId="20" hidden="1"/>
    <cellStyle name="Input" xfId="9767" builtinId="20" hidden="1"/>
    <cellStyle name="Input" xfId="9841" builtinId="20" hidden="1"/>
    <cellStyle name="Input" xfId="9890" builtinId="20" hidden="1"/>
    <cellStyle name="Input" xfId="9934" builtinId="20" hidden="1"/>
    <cellStyle name="Input" xfId="9976" builtinId="20" hidden="1"/>
    <cellStyle name="Input" xfId="10019" builtinId="20" hidden="1"/>
    <cellStyle name="Input" xfId="10062" builtinId="20" hidden="1"/>
    <cellStyle name="Input" xfId="10105" builtinId="20" hidden="1"/>
    <cellStyle name="Input" xfId="10148" builtinId="20" hidden="1"/>
    <cellStyle name="Input" xfId="10149" builtinId="20" hidden="1"/>
    <cellStyle name="Input" xfId="10220" builtinId="20" hidden="1"/>
    <cellStyle name="Input" xfId="9927" builtinId="20" hidden="1"/>
    <cellStyle name="Input" xfId="10270" builtinId="20" hidden="1"/>
    <cellStyle name="Input" xfId="10312" builtinId="20" hidden="1"/>
    <cellStyle name="Input" xfId="10355" builtinId="20" hidden="1"/>
    <cellStyle name="Input" xfId="10398" builtinId="20" hidden="1"/>
    <cellStyle name="Input" xfId="10440" builtinId="20" hidden="1"/>
    <cellStyle name="Input" xfId="10484" builtinId="20" hidden="1"/>
    <cellStyle name="Input" xfId="10485" builtinId="20" hidden="1"/>
    <cellStyle name="Input" xfId="10560" builtinId="20" hidden="1"/>
    <cellStyle name="Input" xfId="10263" builtinId="20" hidden="1"/>
    <cellStyle name="Input" xfId="10600" builtinId="20" hidden="1"/>
    <cellStyle name="Input" xfId="10640" builtinId="20" hidden="1"/>
    <cellStyle name="Input" xfId="10680" builtinId="20" hidden="1"/>
    <cellStyle name="Input" xfId="10720" builtinId="20" hidden="1"/>
    <cellStyle name="Input" xfId="10757" builtinId="20" hidden="1"/>
    <cellStyle name="Input" xfId="10798" builtinId="20" hidden="1"/>
    <cellStyle name="Input" xfId="10799" builtinId="20" hidden="1"/>
    <cellStyle name="Input" xfId="10865" builtinId="20" hidden="1"/>
    <cellStyle name="Input" xfId="9497" builtinId="20" hidden="1"/>
    <cellStyle name="Input" xfId="10897" builtinId="20" hidden="1"/>
    <cellStyle name="Input" xfId="10939" builtinId="20" hidden="1"/>
    <cellStyle name="Input" xfId="10978" builtinId="20" hidden="1"/>
    <cellStyle name="Input" xfId="11028" builtinId="20" hidden="1"/>
    <cellStyle name="Input" xfId="11074" builtinId="20" hidden="1"/>
    <cellStyle name="Input" xfId="11113" builtinId="20" hidden="1"/>
    <cellStyle name="Input" xfId="11164" builtinId="20" hidden="1"/>
    <cellStyle name="Input" xfId="11199" builtinId="20" hidden="1"/>
    <cellStyle name="Input" xfId="11237" builtinId="20" hidden="1"/>
    <cellStyle name="Input" xfId="11014" builtinId="20" hidden="1"/>
    <cellStyle name="Input" xfId="11323" builtinId="20" hidden="1"/>
    <cellStyle name="Input" xfId="11371" builtinId="20" hidden="1"/>
    <cellStyle name="Input" xfId="11410" builtinId="20" hidden="1"/>
    <cellStyle name="Input" xfId="11461" builtinId="20" hidden="1"/>
    <cellStyle name="Input" xfId="11496" builtinId="20" hidden="1"/>
    <cellStyle name="Input" xfId="11534" builtinId="20" hidden="1"/>
    <cellStyle name="Input" xfId="10972" builtinId="20" hidden="1"/>
    <cellStyle name="Input" xfId="11605" builtinId="20" hidden="1"/>
    <cellStyle name="Input" xfId="11652" builtinId="20" hidden="1"/>
    <cellStyle name="Input" xfId="11691" builtinId="20" hidden="1"/>
    <cellStyle name="Input" xfId="11743" builtinId="20" hidden="1"/>
    <cellStyle name="Input" xfId="11778" builtinId="20" hidden="1"/>
    <cellStyle name="Input" xfId="11816" builtinId="20" hidden="1"/>
    <cellStyle name="Input" xfId="11641" builtinId="20" hidden="1"/>
    <cellStyle name="Input" xfId="11889" builtinId="20" hidden="1"/>
    <cellStyle name="Input" xfId="11935" builtinId="20" hidden="1"/>
    <cellStyle name="Input" xfId="11974" builtinId="20" hidden="1"/>
    <cellStyle name="Input" xfId="12023" builtinId="20" hidden="1"/>
    <cellStyle name="Input" xfId="12058" builtinId="20" hidden="1"/>
    <cellStyle name="Input" xfId="12096" builtinId="20" hidden="1"/>
    <cellStyle name="Input" xfId="11600" builtinId="20" hidden="1"/>
    <cellStyle name="Input" xfId="12153" builtinId="20" hidden="1"/>
    <cellStyle name="Input" xfId="12197" builtinId="20" hidden="1"/>
    <cellStyle name="Input" xfId="12234" builtinId="20" hidden="1"/>
    <cellStyle name="Input" xfId="12283" builtinId="20" hidden="1"/>
    <cellStyle name="Input" xfId="12317" builtinId="20" hidden="1"/>
    <cellStyle name="Input" xfId="12354" builtinId="20" hidden="1"/>
    <cellStyle name="Input" xfId="12390" builtinId="20" hidden="1"/>
    <cellStyle name="Input" xfId="12431" builtinId="20" hidden="1"/>
    <cellStyle name="Input" xfId="12471" builtinId="20" hidden="1"/>
    <cellStyle name="Input" xfId="12513" builtinId="20" hidden="1"/>
    <cellStyle name="Input" xfId="12552" builtinId="20" hidden="1"/>
    <cellStyle name="Input" xfId="12598" builtinId="20" hidden="1"/>
    <cellStyle name="Input" xfId="12643" builtinId="20" hidden="1"/>
    <cellStyle name="Input" xfId="12686" builtinId="20" hidden="1"/>
    <cellStyle name="Input" xfId="12730" builtinId="20" hidden="1"/>
    <cellStyle name="Input" xfId="12773" builtinId="20" hidden="1"/>
    <cellStyle name="Input" xfId="12815" builtinId="20" hidden="1"/>
    <cellStyle name="Input" xfId="12858" builtinId="20" hidden="1"/>
    <cellStyle name="Input" xfId="12859" builtinId="20" hidden="1"/>
    <cellStyle name="Input" xfId="12933" builtinId="20" hidden="1"/>
    <cellStyle name="Input" xfId="12982" builtinId="20" hidden="1"/>
    <cellStyle name="Input" xfId="13026" builtinId="20" hidden="1"/>
    <cellStyle name="Input" xfId="13068" builtinId="20" hidden="1"/>
    <cellStyle name="Input" xfId="13111" builtinId="20" hidden="1"/>
    <cellStyle name="Input" xfId="13154" builtinId="20" hidden="1"/>
    <cellStyle name="Input" xfId="13197" builtinId="20" hidden="1"/>
    <cellStyle name="Input" xfId="13240" builtinId="20" hidden="1"/>
    <cellStyle name="Input" xfId="13241" builtinId="20" hidden="1"/>
    <cellStyle name="Input" xfId="13312" builtinId="20" hidden="1"/>
    <cellStyle name="Input" xfId="13019" builtinId="20" hidden="1"/>
    <cellStyle name="Input" xfId="13362" builtinId="20" hidden="1"/>
    <cellStyle name="Input" xfId="13404" builtinId="20" hidden="1"/>
    <cellStyle name="Input" xfId="13447" builtinId="20" hidden="1"/>
    <cellStyle name="Input" xfId="13490" builtinId="20" hidden="1"/>
    <cellStyle name="Input" xfId="13532" builtinId="20" hidden="1"/>
    <cellStyle name="Input" xfId="13576" builtinId="20" hidden="1"/>
    <cellStyle name="Input" xfId="13577" builtinId="20" hidden="1"/>
    <cellStyle name="Input" xfId="13652" builtinId="20" hidden="1"/>
    <cellStyle name="Input" xfId="13355" builtinId="20" hidden="1"/>
    <cellStyle name="Input" xfId="13692" builtinId="20" hidden="1"/>
    <cellStyle name="Input" xfId="13732" builtinId="20" hidden="1"/>
    <cellStyle name="Input" xfId="13772" builtinId="20" hidden="1"/>
    <cellStyle name="Input" xfId="13812" builtinId="20" hidden="1"/>
    <cellStyle name="Input" xfId="13849" builtinId="20" hidden="1"/>
    <cellStyle name="Input" xfId="13890" builtinId="20" hidden="1"/>
    <cellStyle name="Input" xfId="13891" builtinId="20" hidden="1"/>
    <cellStyle name="Input" xfId="13957" builtinId="20" hidden="1"/>
    <cellStyle name="Input" xfId="12589" builtinId="20" hidden="1"/>
    <cellStyle name="Input" xfId="13989" builtinId="20" hidden="1"/>
    <cellStyle name="Input" xfId="14031" builtinId="20" hidden="1"/>
    <cellStyle name="Input" xfId="14069" builtinId="20" hidden="1"/>
    <cellStyle name="Input" xfId="14119" builtinId="20" hidden="1"/>
    <cellStyle name="Input" xfId="14165" builtinId="20" hidden="1"/>
    <cellStyle name="Input" xfId="14204" builtinId="20" hidden="1"/>
    <cellStyle name="Input" xfId="14254" builtinId="20" hidden="1"/>
    <cellStyle name="Input" xfId="14288" builtinId="20" hidden="1"/>
    <cellStyle name="Input" xfId="14326" builtinId="20" hidden="1"/>
    <cellStyle name="Input" xfId="14105" builtinId="20" hidden="1"/>
    <cellStyle name="Input" xfId="14410" builtinId="20" hidden="1"/>
    <cellStyle name="Input" xfId="14458" builtinId="20" hidden="1"/>
    <cellStyle name="Input" xfId="14497" builtinId="20" hidden="1"/>
    <cellStyle name="Input" xfId="14547" builtinId="20" hidden="1"/>
    <cellStyle name="Input" xfId="14581" builtinId="20" hidden="1"/>
    <cellStyle name="Input" xfId="14619" builtinId="20" hidden="1"/>
    <cellStyle name="Input" xfId="14063" builtinId="20" hidden="1"/>
    <cellStyle name="Input" xfId="14689" builtinId="20" hidden="1"/>
    <cellStyle name="Input" xfId="14736" builtinId="20" hidden="1"/>
    <cellStyle name="Input" xfId="14775" builtinId="20" hidden="1"/>
    <cellStyle name="Input" xfId="14826" builtinId="20" hidden="1"/>
    <cellStyle name="Input" xfId="14860" builtinId="20" hidden="1"/>
    <cellStyle name="Input" xfId="14898" builtinId="20" hidden="1"/>
    <cellStyle name="Input" xfId="14725" builtinId="20" hidden="1"/>
    <cellStyle name="Input" xfId="14970" builtinId="20" hidden="1"/>
    <cellStyle name="Input" xfId="15016" builtinId="20" hidden="1"/>
    <cellStyle name="Input" xfId="15055" builtinId="20" hidden="1"/>
    <cellStyle name="Input" xfId="15103" builtinId="20" hidden="1"/>
    <cellStyle name="Input" xfId="15137" builtinId="20" hidden="1"/>
    <cellStyle name="Input" xfId="15175" builtinId="20" hidden="1"/>
    <cellStyle name="Input" xfId="14684" builtinId="20" hidden="1"/>
    <cellStyle name="Input" xfId="15231" builtinId="20" hidden="1"/>
    <cellStyle name="Input" xfId="15275" builtinId="20" hidden="1"/>
    <cellStyle name="Input" xfId="15312" builtinId="20" hidden="1"/>
    <cellStyle name="Input" xfId="15360" builtinId="20" hidden="1"/>
    <cellStyle name="Input" xfId="15393" builtinId="20" hidden="1"/>
    <cellStyle name="Input" xfId="15430" builtinId="20" hidden="1"/>
    <cellStyle name="Input" xfId="15466" builtinId="20" hidden="1"/>
    <cellStyle name="Input" xfId="15507" builtinId="20" hidden="1"/>
    <cellStyle name="Linked Cell" xfId="14" builtinId="24" hidden="1"/>
    <cellStyle name="Linked Cell" xfId="71" builtinId="24" hidden="1"/>
    <cellStyle name="Linked Cell" xfId="119" builtinId="24" hidden="1"/>
    <cellStyle name="Linked Cell" xfId="175" builtinId="24" hidden="1"/>
    <cellStyle name="Linked Cell" xfId="215" builtinId="24" hidden="1"/>
    <cellStyle name="Linked Cell" xfId="264" builtinId="24" hidden="1"/>
    <cellStyle name="Linked Cell" xfId="309" builtinId="24" hidden="1"/>
    <cellStyle name="Linked Cell" xfId="352" builtinId="24" hidden="1"/>
    <cellStyle name="Linked Cell" xfId="396" builtinId="24" hidden="1"/>
    <cellStyle name="Linked Cell" xfId="432" builtinId="24" hidden="1"/>
    <cellStyle name="Linked Cell" xfId="481" builtinId="24" hidden="1"/>
    <cellStyle name="Linked Cell" xfId="516" builtinId="24" hidden="1"/>
    <cellStyle name="Linked Cell" xfId="527" builtinId="24" hidden="1"/>
    <cellStyle name="Linked Cell" xfId="599" builtinId="24" hidden="1"/>
    <cellStyle name="Linked Cell" xfId="648" builtinId="24" hidden="1"/>
    <cellStyle name="Linked Cell" xfId="692" builtinId="24" hidden="1"/>
    <cellStyle name="Linked Cell" xfId="734" builtinId="24" hidden="1"/>
    <cellStyle name="Linked Cell" xfId="777" builtinId="24" hidden="1"/>
    <cellStyle name="Linked Cell" xfId="813" builtinId="24" hidden="1"/>
    <cellStyle name="Linked Cell" xfId="863" builtinId="24" hidden="1"/>
    <cellStyle name="Linked Cell" xfId="898" builtinId="24" hidden="1"/>
    <cellStyle name="Linked Cell" xfId="909" builtinId="24" hidden="1"/>
    <cellStyle name="Linked Cell" xfId="978" builtinId="24" hidden="1"/>
    <cellStyle name="Linked Cell" xfId="815" builtinId="24" hidden="1"/>
    <cellStyle name="Linked Cell" xfId="1028" builtinId="24" hidden="1"/>
    <cellStyle name="Linked Cell" xfId="1070" builtinId="24" hidden="1"/>
    <cellStyle name="Linked Cell" xfId="1113" builtinId="24" hidden="1"/>
    <cellStyle name="Linked Cell" xfId="1149" builtinId="24" hidden="1"/>
    <cellStyle name="Linked Cell" xfId="1198" builtinId="24" hidden="1"/>
    <cellStyle name="Linked Cell" xfId="1234" builtinId="24" hidden="1"/>
    <cellStyle name="Linked Cell" xfId="1246" builtinId="24" hidden="1"/>
    <cellStyle name="Linked Cell" xfId="1318" builtinId="24" hidden="1"/>
    <cellStyle name="Linked Cell" xfId="1017" builtinId="24" hidden="1"/>
    <cellStyle name="Linked Cell" xfId="1358" builtinId="24" hidden="1"/>
    <cellStyle name="Linked Cell" xfId="1398" builtinId="24" hidden="1"/>
    <cellStyle name="Linked Cell" xfId="1438" builtinId="24" hidden="1"/>
    <cellStyle name="Linked Cell" xfId="1472" builtinId="24" hidden="1"/>
    <cellStyle name="Linked Cell" xfId="1515" builtinId="24" hidden="1"/>
    <cellStyle name="Linked Cell" xfId="1549" builtinId="24" hidden="1"/>
    <cellStyle name="Linked Cell" xfId="1557" builtinId="24" hidden="1"/>
    <cellStyle name="Linked Cell" xfId="1623" builtinId="24" hidden="1"/>
    <cellStyle name="Linked Cell" xfId="343" builtinId="24" hidden="1"/>
    <cellStyle name="Linked Cell" xfId="1655" builtinId="24" hidden="1"/>
    <cellStyle name="Linked Cell" xfId="1695" builtinId="24" hidden="1"/>
    <cellStyle name="Linked Cell" xfId="1736" builtinId="24" hidden="1"/>
    <cellStyle name="Linked Cell" xfId="1786" builtinId="24" hidden="1"/>
    <cellStyle name="Linked Cell" xfId="1832" builtinId="24" hidden="1"/>
    <cellStyle name="Linked Cell" xfId="1871" builtinId="24" hidden="1"/>
    <cellStyle name="Linked Cell" xfId="1914" builtinId="24" hidden="1"/>
    <cellStyle name="Linked Cell" xfId="1949" builtinId="24" hidden="1"/>
    <cellStyle name="Linked Cell" xfId="1987" builtinId="24" hidden="1"/>
    <cellStyle name="Linked Cell" xfId="1724" builtinId="24" hidden="1"/>
    <cellStyle name="Linked Cell" xfId="2081" builtinId="24" hidden="1"/>
    <cellStyle name="Linked Cell" xfId="2129" builtinId="24" hidden="1"/>
    <cellStyle name="Linked Cell" xfId="2168" builtinId="24" hidden="1"/>
    <cellStyle name="Linked Cell" xfId="2212" builtinId="24" hidden="1"/>
    <cellStyle name="Linked Cell" xfId="2246" builtinId="24" hidden="1"/>
    <cellStyle name="Linked Cell" xfId="2284" builtinId="24" hidden="1"/>
    <cellStyle name="Linked Cell" xfId="2218" builtinId="24" hidden="1"/>
    <cellStyle name="Linked Cell" xfId="2363" builtinId="24" hidden="1"/>
    <cellStyle name="Linked Cell" xfId="2410" builtinId="24" hidden="1"/>
    <cellStyle name="Linked Cell" xfId="2449" builtinId="24" hidden="1"/>
    <cellStyle name="Linked Cell" xfId="2493" builtinId="24" hidden="1"/>
    <cellStyle name="Linked Cell" xfId="2528" builtinId="24" hidden="1"/>
    <cellStyle name="Linked Cell" xfId="2566" builtinId="24" hidden="1"/>
    <cellStyle name="Linked Cell" xfId="2064" builtinId="24" hidden="1"/>
    <cellStyle name="Linked Cell" xfId="2647" builtinId="24" hidden="1"/>
    <cellStyle name="Linked Cell" xfId="2693" builtinId="24" hidden="1"/>
    <cellStyle name="Linked Cell" xfId="2732" builtinId="24" hidden="1"/>
    <cellStyle name="Linked Cell" xfId="2774" builtinId="24" hidden="1"/>
    <cellStyle name="Linked Cell" xfId="2808" builtinId="24" hidden="1"/>
    <cellStyle name="Linked Cell" xfId="2846" builtinId="24" hidden="1"/>
    <cellStyle name="Linked Cell" xfId="2634" builtinId="24" hidden="1"/>
    <cellStyle name="Linked Cell" xfId="2911" builtinId="24" hidden="1"/>
    <cellStyle name="Linked Cell" xfId="2955" builtinId="24" hidden="1"/>
    <cellStyle name="Linked Cell" xfId="2992" builtinId="24" hidden="1"/>
    <cellStyle name="Linked Cell" xfId="3034" builtinId="24" hidden="1"/>
    <cellStyle name="Linked Cell" xfId="3067" builtinId="24" hidden="1"/>
    <cellStyle name="Linked Cell" xfId="3105" builtinId="24" hidden="1"/>
    <cellStyle name="Linked Cell" xfId="3148" builtinId="24" hidden="1"/>
    <cellStyle name="Linked Cell" xfId="3189" builtinId="24" hidden="1"/>
    <cellStyle name="Linked Cell" xfId="125" builtinId="24" hidden="1"/>
    <cellStyle name="Linked Cell" xfId="3272" builtinId="24" hidden="1"/>
    <cellStyle name="Linked Cell" xfId="3312" builtinId="24" hidden="1"/>
    <cellStyle name="Linked Cell" xfId="3361" builtinId="24" hidden="1"/>
    <cellStyle name="Linked Cell" xfId="3406" builtinId="24" hidden="1"/>
    <cellStyle name="Linked Cell" xfId="3449" builtinId="24" hidden="1"/>
    <cellStyle name="Linked Cell" xfId="3493" builtinId="24" hidden="1"/>
    <cellStyle name="Linked Cell" xfId="3529" builtinId="24" hidden="1"/>
    <cellStyle name="Linked Cell" xfId="3578" builtinId="24" hidden="1"/>
    <cellStyle name="Linked Cell" xfId="3613" builtinId="24" hidden="1"/>
    <cellStyle name="Linked Cell" xfId="3624" builtinId="24" hidden="1"/>
    <cellStyle name="Linked Cell" xfId="3696" builtinId="24" hidden="1"/>
    <cellStyle name="Linked Cell" xfId="3745" builtinId="24" hidden="1"/>
    <cellStyle name="Linked Cell" xfId="3789" builtinId="24" hidden="1"/>
    <cellStyle name="Linked Cell" xfId="3831" builtinId="24" hidden="1"/>
    <cellStyle name="Linked Cell" xfId="3874" builtinId="24" hidden="1"/>
    <cellStyle name="Linked Cell" xfId="3910" builtinId="24" hidden="1"/>
    <cellStyle name="Linked Cell" xfId="3960" builtinId="24" hidden="1"/>
    <cellStyle name="Linked Cell" xfId="3995" builtinId="24" hidden="1"/>
    <cellStyle name="Linked Cell" xfId="4006" builtinId="24" hidden="1"/>
    <cellStyle name="Linked Cell" xfId="4075" builtinId="24" hidden="1"/>
    <cellStyle name="Linked Cell" xfId="3912" builtinId="24" hidden="1"/>
    <cellStyle name="Linked Cell" xfId="4125" builtinId="24" hidden="1"/>
    <cellStyle name="Linked Cell" xfId="4167" builtinId="24" hidden="1"/>
    <cellStyle name="Linked Cell" xfId="4210" builtinId="24" hidden="1"/>
    <cellStyle name="Linked Cell" xfId="4246" builtinId="24" hidden="1"/>
    <cellStyle name="Linked Cell" xfId="4295" builtinId="24" hidden="1"/>
    <cellStyle name="Linked Cell" xfId="4331" builtinId="24" hidden="1"/>
    <cellStyle name="Linked Cell" xfId="4343" builtinId="24" hidden="1"/>
    <cellStyle name="Linked Cell" xfId="4415" builtinId="24" hidden="1"/>
    <cellStyle name="Linked Cell" xfId="4114" builtinId="24" hidden="1"/>
    <cellStyle name="Linked Cell" xfId="4455" builtinId="24" hidden="1"/>
    <cellStyle name="Linked Cell" xfId="4495" builtinId="24" hidden="1"/>
    <cellStyle name="Linked Cell" xfId="4535" builtinId="24" hidden="1"/>
    <cellStyle name="Linked Cell" xfId="4569" builtinId="24" hidden="1"/>
    <cellStyle name="Linked Cell" xfId="4612" builtinId="24" hidden="1"/>
    <cellStyle name="Linked Cell" xfId="4646" builtinId="24" hidden="1"/>
    <cellStyle name="Linked Cell" xfId="4654" builtinId="24" hidden="1"/>
    <cellStyle name="Linked Cell" xfId="4720" builtinId="24" hidden="1"/>
    <cellStyle name="Linked Cell" xfId="3440" builtinId="24" hidden="1"/>
    <cellStyle name="Linked Cell" xfId="4752" builtinId="24" hidden="1"/>
    <cellStyle name="Linked Cell" xfId="4792" builtinId="24" hidden="1"/>
    <cellStyle name="Linked Cell" xfId="4833" builtinId="24" hidden="1"/>
    <cellStyle name="Linked Cell" xfId="4883" builtinId="24" hidden="1"/>
    <cellStyle name="Linked Cell" xfId="4929" builtinId="24" hidden="1"/>
    <cellStyle name="Linked Cell" xfId="4968" builtinId="24" hidden="1"/>
    <cellStyle name="Linked Cell" xfId="5011" builtinId="24" hidden="1"/>
    <cellStyle name="Linked Cell" xfId="5046" builtinId="24" hidden="1"/>
    <cellStyle name="Linked Cell" xfId="5084" builtinId="24" hidden="1"/>
    <cellStyle name="Linked Cell" xfId="4821" builtinId="24" hidden="1"/>
    <cellStyle name="Linked Cell" xfId="5178" builtinId="24" hidden="1"/>
    <cellStyle name="Linked Cell" xfId="5226" builtinId="24" hidden="1"/>
    <cellStyle name="Linked Cell" xfId="5265" builtinId="24" hidden="1"/>
    <cellStyle name="Linked Cell" xfId="5309" builtinId="24" hidden="1"/>
    <cellStyle name="Linked Cell" xfId="5343" builtinId="24" hidden="1"/>
    <cellStyle name="Linked Cell" xfId="5381" builtinId="24" hidden="1"/>
    <cellStyle name="Linked Cell" xfId="5315" builtinId="24" hidden="1"/>
    <cellStyle name="Linked Cell" xfId="5460" builtinId="24" hidden="1"/>
    <cellStyle name="Linked Cell" xfId="5507" builtinId="24" hidden="1"/>
    <cellStyle name="Linked Cell" xfId="5546" builtinId="24" hidden="1"/>
    <cellStyle name="Linked Cell" xfId="5590" builtinId="24" hidden="1"/>
    <cellStyle name="Linked Cell" xfId="5625" builtinId="24" hidden="1"/>
    <cellStyle name="Linked Cell" xfId="5663" builtinId="24" hidden="1"/>
    <cellStyle name="Linked Cell" xfId="5161" builtinId="24" hidden="1"/>
    <cellStyle name="Linked Cell" xfId="5744" builtinId="24" hidden="1"/>
    <cellStyle name="Linked Cell" xfId="5790" builtinId="24" hidden="1"/>
    <cellStyle name="Linked Cell" xfId="5829" builtinId="24" hidden="1"/>
    <cellStyle name="Linked Cell" xfId="5871" builtinId="24" hidden="1"/>
    <cellStyle name="Linked Cell" xfId="5905" builtinId="24" hidden="1"/>
    <cellStyle name="Linked Cell" xfId="5943" builtinId="24" hidden="1"/>
    <cellStyle name="Linked Cell" xfId="5731" builtinId="24" hidden="1"/>
    <cellStyle name="Linked Cell" xfId="6008" builtinId="24" hidden="1"/>
    <cellStyle name="Linked Cell" xfId="6052" builtinId="24" hidden="1"/>
    <cellStyle name="Linked Cell" xfId="6089" builtinId="24" hidden="1"/>
    <cellStyle name="Linked Cell" xfId="6131" builtinId="24" hidden="1"/>
    <cellStyle name="Linked Cell" xfId="6164" builtinId="24" hidden="1"/>
    <cellStyle name="Linked Cell" xfId="6202" builtinId="24" hidden="1"/>
    <cellStyle name="Linked Cell" xfId="6245" builtinId="24" hidden="1"/>
    <cellStyle name="Linked Cell" xfId="6286" builtinId="24" hidden="1"/>
    <cellStyle name="Linked Cell" xfId="3260" builtinId="24" hidden="1"/>
    <cellStyle name="Linked Cell" xfId="6355" builtinId="24" hidden="1"/>
    <cellStyle name="Linked Cell" xfId="6395" builtinId="24" hidden="1"/>
    <cellStyle name="Linked Cell" xfId="6442" builtinId="24" hidden="1"/>
    <cellStyle name="Linked Cell" xfId="6487" builtinId="24" hidden="1"/>
    <cellStyle name="Linked Cell" xfId="6530" builtinId="24" hidden="1"/>
    <cellStyle name="Linked Cell" xfId="6574" builtinId="24" hidden="1"/>
    <cellStyle name="Linked Cell" xfId="6610" builtinId="24" hidden="1"/>
    <cellStyle name="Linked Cell" xfId="6659" builtinId="24" hidden="1"/>
    <cellStyle name="Linked Cell" xfId="6694" builtinId="24" hidden="1"/>
    <cellStyle name="Linked Cell" xfId="6705" builtinId="24" hidden="1"/>
    <cellStyle name="Linked Cell" xfId="6777" builtinId="24" hidden="1"/>
    <cellStyle name="Linked Cell" xfId="6826" builtinId="24" hidden="1"/>
    <cellStyle name="Linked Cell" xfId="6870" builtinId="24" hidden="1"/>
    <cellStyle name="Linked Cell" xfId="6912" builtinId="24" hidden="1"/>
    <cellStyle name="Linked Cell" xfId="6955" builtinId="24" hidden="1"/>
    <cellStyle name="Linked Cell" xfId="6991" builtinId="24" hidden="1"/>
    <cellStyle name="Linked Cell" xfId="7041" builtinId="24" hidden="1"/>
    <cellStyle name="Linked Cell" xfId="7076" builtinId="24" hidden="1"/>
    <cellStyle name="Linked Cell" xfId="7087" builtinId="24" hidden="1"/>
    <cellStyle name="Linked Cell" xfId="7156" builtinId="24" hidden="1"/>
    <cellStyle name="Linked Cell" xfId="6993" builtinId="24" hidden="1"/>
    <cellStyle name="Linked Cell" xfId="7206" builtinId="24" hidden="1"/>
    <cellStyle name="Linked Cell" xfId="7248" builtinId="24" hidden="1"/>
    <cellStyle name="Linked Cell" xfId="7291" builtinId="24" hidden="1"/>
    <cellStyle name="Linked Cell" xfId="7327" builtinId="24" hidden="1"/>
    <cellStyle name="Linked Cell" xfId="7376" builtinId="24" hidden="1"/>
    <cellStyle name="Linked Cell" xfId="7412" builtinId="24" hidden="1"/>
    <cellStyle name="Linked Cell" xfId="7424" builtinId="24" hidden="1"/>
    <cellStyle name="Linked Cell" xfId="7496" builtinId="24" hidden="1"/>
    <cellStyle name="Linked Cell" xfId="7195" builtinId="24" hidden="1"/>
    <cellStyle name="Linked Cell" xfId="7536" builtinId="24" hidden="1"/>
    <cellStyle name="Linked Cell" xfId="7576" builtinId="24" hidden="1"/>
    <cellStyle name="Linked Cell" xfId="7616" builtinId="24" hidden="1"/>
    <cellStyle name="Linked Cell" xfId="7650" builtinId="24" hidden="1"/>
    <cellStyle name="Linked Cell" xfId="7693" builtinId="24" hidden="1"/>
    <cellStyle name="Linked Cell" xfId="7727" builtinId="24" hidden="1"/>
    <cellStyle name="Linked Cell" xfId="7735" builtinId="24" hidden="1"/>
    <cellStyle name="Linked Cell" xfId="7801" builtinId="24" hidden="1"/>
    <cellStyle name="Linked Cell" xfId="6521" builtinId="24" hidden="1"/>
    <cellStyle name="Linked Cell" xfId="7833" builtinId="24" hidden="1"/>
    <cellStyle name="Linked Cell" xfId="7873" builtinId="24" hidden="1"/>
    <cellStyle name="Linked Cell" xfId="7914" builtinId="24" hidden="1"/>
    <cellStyle name="Linked Cell" xfId="7964" builtinId="24" hidden="1"/>
    <cellStyle name="Linked Cell" xfId="8010" builtinId="24" hidden="1"/>
    <cellStyle name="Linked Cell" xfId="8049" builtinId="24" hidden="1"/>
    <cellStyle name="Linked Cell" xfId="8092" builtinId="24" hidden="1"/>
    <cellStyle name="Linked Cell" xfId="8127" builtinId="24" hidden="1"/>
    <cellStyle name="Linked Cell" xfId="8165" builtinId="24" hidden="1"/>
    <cellStyle name="Linked Cell" xfId="7902" builtinId="24" hidden="1"/>
    <cellStyle name="Linked Cell" xfId="8258" builtinId="24" hidden="1"/>
    <cellStyle name="Linked Cell" xfId="8306" builtinId="24" hidden="1"/>
    <cellStyle name="Linked Cell" xfId="8345" builtinId="24" hidden="1"/>
    <cellStyle name="Linked Cell" xfId="8389" builtinId="24" hidden="1"/>
    <cellStyle name="Linked Cell" xfId="8423" builtinId="24" hidden="1"/>
    <cellStyle name="Linked Cell" xfId="8461" builtinId="24" hidden="1"/>
    <cellStyle name="Linked Cell" xfId="8395" builtinId="24" hidden="1"/>
    <cellStyle name="Linked Cell" xfId="8540" builtinId="24" hidden="1"/>
    <cellStyle name="Linked Cell" xfId="8587" builtinId="24" hidden="1"/>
    <cellStyle name="Linked Cell" xfId="8626" builtinId="24" hidden="1"/>
    <cellStyle name="Linked Cell" xfId="8670" builtinId="24" hidden="1"/>
    <cellStyle name="Linked Cell" xfId="8705" builtinId="24" hidden="1"/>
    <cellStyle name="Linked Cell" xfId="8743" builtinId="24" hidden="1"/>
    <cellStyle name="Linked Cell" xfId="8242" builtinId="24" hidden="1"/>
    <cellStyle name="Linked Cell" xfId="8824" builtinId="24" hidden="1"/>
    <cellStyle name="Linked Cell" xfId="8870" builtinId="24" hidden="1"/>
    <cellStyle name="Linked Cell" xfId="8909" builtinId="24" hidden="1"/>
    <cellStyle name="Linked Cell" xfId="8951" builtinId="24" hidden="1"/>
    <cellStyle name="Linked Cell" xfId="8985" builtinId="24" hidden="1"/>
    <cellStyle name="Linked Cell" xfId="9023" builtinId="24" hidden="1"/>
    <cellStyle name="Linked Cell" xfId="8811" builtinId="24" hidden="1"/>
    <cellStyle name="Linked Cell" xfId="9087" builtinId="24" hidden="1"/>
    <cellStyle name="Linked Cell" xfId="9131" builtinId="24" hidden="1"/>
    <cellStyle name="Linked Cell" xfId="9168" builtinId="24" hidden="1"/>
    <cellStyle name="Linked Cell" xfId="9209" builtinId="24" hidden="1"/>
    <cellStyle name="Linked Cell" xfId="9242" builtinId="24" hidden="1"/>
    <cellStyle name="Linked Cell" xfId="9279" builtinId="24" hidden="1"/>
    <cellStyle name="Linked Cell" xfId="9322" builtinId="24" hidden="1"/>
    <cellStyle name="Linked Cell" xfId="9363" builtinId="24" hidden="1"/>
    <cellStyle name="Linked Cell" xfId="8347" builtinId="24" hidden="1"/>
    <cellStyle name="Linked Cell" xfId="9423" builtinId="24" hidden="1"/>
    <cellStyle name="Linked Cell" xfId="9462" builtinId="24" hidden="1"/>
    <cellStyle name="Linked Cell" xfId="9509" builtinId="24" hidden="1"/>
    <cellStyle name="Linked Cell" xfId="9554" builtinId="24" hidden="1"/>
    <cellStyle name="Linked Cell" xfId="9597" builtinId="24" hidden="1"/>
    <cellStyle name="Linked Cell" xfId="9641" builtinId="24" hidden="1"/>
    <cellStyle name="Linked Cell" xfId="9677" builtinId="24" hidden="1"/>
    <cellStyle name="Linked Cell" xfId="9726" builtinId="24" hidden="1"/>
    <cellStyle name="Linked Cell" xfId="9761" builtinId="24" hidden="1"/>
    <cellStyle name="Linked Cell" xfId="9772" builtinId="24" hidden="1"/>
    <cellStyle name="Linked Cell" xfId="9844" builtinId="24" hidden="1"/>
    <cellStyle name="Linked Cell" xfId="9893" builtinId="24" hidden="1"/>
    <cellStyle name="Linked Cell" xfId="9937" builtinId="24" hidden="1"/>
    <cellStyle name="Linked Cell" xfId="9979" builtinId="24" hidden="1"/>
    <cellStyle name="Linked Cell" xfId="10022" builtinId="24" hidden="1"/>
    <cellStyle name="Linked Cell" xfId="10058" builtinId="24" hidden="1"/>
    <cellStyle name="Linked Cell" xfId="10108" builtinId="24" hidden="1"/>
    <cellStyle name="Linked Cell" xfId="10143" builtinId="24" hidden="1"/>
    <cellStyle name="Linked Cell" xfId="10154" builtinId="24" hidden="1"/>
    <cellStyle name="Linked Cell" xfId="10223" builtinId="24" hidden="1"/>
    <cellStyle name="Linked Cell" xfId="10060" builtinId="24" hidden="1"/>
    <cellStyle name="Linked Cell" xfId="10273" builtinId="24" hidden="1"/>
    <cellStyle name="Linked Cell" xfId="10315" builtinId="24" hidden="1"/>
    <cellStyle name="Linked Cell" xfId="10358" builtinId="24" hidden="1"/>
    <cellStyle name="Linked Cell" xfId="10394" builtinId="24" hidden="1"/>
    <cellStyle name="Linked Cell" xfId="10443" builtinId="24" hidden="1"/>
    <cellStyle name="Linked Cell" xfId="10479" builtinId="24" hidden="1"/>
    <cellStyle name="Linked Cell" xfId="10491" builtinId="24" hidden="1"/>
    <cellStyle name="Linked Cell" xfId="10563" builtinId="24" hidden="1"/>
    <cellStyle name="Linked Cell" xfId="10262" builtinId="24" hidden="1"/>
    <cellStyle name="Linked Cell" xfId="10603" builtinId="24" hidden="1"/>
    <cellStyle name="Linked Cell" xfId="10643" builtinId="24" hidden="1"/>
    <cellStyle name="Linked Cell" xfId="10683" builtinId="24" hidden="1"/>
    <cellStyle name="Linked Cell" xfId="10717" builtinId="24" hidden="1"/>
    <cellStyle name="Linked Cell" xfId="10760" builtinId="24" hidden="1"/>
    <cellStyle name="Linked Cell" xfId="10794" builtinId="24" hidden="1"/>
    <cellStyle name="Linked Cell" xfId="10802" builtinId="24" hidden="1"/>
    <cellStyle name="Linked Cell" xfId="10868" builtinId="24" hidden="1"/>
    <cellStyle name="Linked Cell" xfId="9588" builtinId="24" hidden="1"/>
    <cellStyle name="Linked Cell" xfId="10900" builtinId="24" hidden="1"/>
    <cellStyle name="Linked Cell" xfId="10940" builtinId="24" hidden="1"/>
    <cellStyle name="Linked Cell" xfId="10981" builtinId="24" hidden="1"/>
    <cellStyle name="Linked Cell" xfId="11031" builtinId="24" hidden="1"/>
    <cellStyle name="Linked Cell" xfId="11077" builtinId="24" hidden="1"/>
    <cellStyle name="Linked Cell" xfId="11116" builtinId="24" hidden="1"/>
    <cellStyle name="Linked Cell" xfId="11159" builtinId="24" hidden="1"/>
    <cellStyle name="Linked Cell" xfId="11194" builtinId="24" hidden="1"/>
    <cellStyle name="Linked Cell" xfId="11232" builtinId="24" hidden="1"/>
    <cellStyle name="Linked Cell" xfId="10969" builtinId="24" hidden="1"/>
    <cellStyle name="Linked Cell" xfId="11326" builtinId="24" hidden="1"/>
    <cellStyle name="Linked Cell" xfId="11374" builtinId="24" hidden="1"/>
    <cellStyle name="Linked Cell" xfId="11413" builtinId="24" hidden="1"/>
    <cellStyle name="Linked Cell" xfId="11457" builtinId="24" hidden="1"/>
    <cellStyle name="Linked Cell" xfId="11491" builtinId="24" hidden="1"/>
    <cellStyle name="Linked Cell" xfId="11529" builtinId="24" hidden="1"/>
    <cellStyle name="Linked Cell" xfId="11463" builtinId="24" hidden="1"/>
    <cellStyle name="Linked Cell" xfId="11608" builtinId="24" hidden="1"/>
    <cellStyle name="Linked Cell" xfId="11655" builtinId="24" hidden="1"/>
    <cellStyle name="Linked Cell" xfId="11694" builtinId="24" hidden="1"/>
    <cellStyle name="Linked Cell" xfId="11738" builtinId="24" hidden="1"/>
    <cellStyle name="Linked Cell" xfId="11773" builtinId="24" hidden="1"/>
    <cellStyle name="Linked Cell" xfId="11811" builtinId="24" hidden="1"/>
    <cellStyle name="Linked Cell" xfId="11309" builtinId="24" hidden="1"/>
    <cellStyle name="Linked Cell" xfId="11892" builtinId="24" hidden="1"/>
    <cellStyle name="Linked Cell" xfId="11938" builtinId="24" hidden="1"/>
    <cellStyle name="Linked Cell" xfId="11977" builtinId="24" hidden="1"/>
    <cellStyle name="Linked Cell" xfId="12019" builtinId="24" hidden="1"/>
    <cellStyle name="Linked Cell" xfId="12053" builtinId="24" hidden="1"/>
    <cellStyle name="Linked Cell" xfId="12091" builtinId="24" hidden="1"/>
    <cellStyle name="Linked Cell" xfId="11879" builtinId="24" hidden="1"/>
    <cellStyle name="Linked Cell" xfId="12156" builtinId="24" hidden="1"/>
    <cellStyle name="Linked Cell" xfId="12200" builtinId="24" hidden="1"/>
    <cellStyle name="Linked Cell" xfId="12237" builtinId="24" hidden="1"/>
    <cellStyle name="Linked Cell" xfId="12279" builtinId="24" hidden="1"/>
    <cellStyle name="Linked Cell" xfId="12312" builtinId="24" hidden="1"/>
    <cellStyle name="Linked Cell" xfId="12350" builtinId="24" hidden="1"/>
    <cellStyle name="Linked Cell" xfId="12393" builtinId="24" hidden="1"/>
    <cellStyle name="Linked Cell" xfId="12434" builtinId="24" hidden="1"/>
    <cellStyle name="Linked Cell" xfId="12474" builtinId="24" hidden="1"/>
    <cellStyle name="Linked Cell" xfId="12516" builtinId="24" hidden="1"/>
    <cellStyle name="Linked Cell" xfId="12555" builtinId="24" hidden="1"/>
    <cellStyle name="Linked Cell" xfId="12601" builtinId="24" hidden="1"/>
    <cellStyle name="Linked Cell" xfId="12646" builtinId="24" hidden="1"/>
    <cellStyle name="Linked Cell" xfId="12689" builtinId="24" hidden="1"/>
    <cellStyle name="Linked Cell" xfId="12733" builtinId="24" hidden="1"/>
    <cellStyle name="Linked Cell" xfId="12769" builtinId="24" hidden="1"/>
    <cellStyle name="Linked Cell" xfId="12818" builtinId="24" hidden="1"/>
    <cellStyle name="Linked Cell" xfId="12853" builtinId="24" hidden="1"/>
    <cellStyle name="Linked Cell" xfId="12864" builtinId="24" hidden="1"/>
    <cellStyle name="Linked Cell" xfId="12936" builtinId="24" hidden="1"/>
    <cellStyle name="Linked Cell" xfId="12985" builtinId="24" hidden="1"/>
    <cellStyle name="Linked Cell" xfId="13029" builtinId="24" hidden="1"/>
    <cellStyle name="Linked Cell" xfId="13071" builtinId="24" hidden="1"/>
    <cellStyle name="Linked Cell" xfId="13114" builtinId="24" hidden="1"/>
    <cellStyle name="Linked Cell" xfId="13150" builtinId="24" hidden="1"/>
    <cellStyle name="Linked Cell" xfId="13200" builtinId="24" hidden="1"/>
    <cellStyle name="Linked Cell" xfId="13235" builtinId="24" hidden="1"/>
    <cellStyle name="Linked Cell" xfId="13246" builtinId="24" hidden="1"/>
    <cellStyle name="Linked Cell" xfId="13315" builtinId="24" hidden="1"/>
    <cellStyle name="Linked Cell" xfId="13152" builtinId="24" hidden="1"/>
    <cellStyle name="Linked Cell" xfId="13365" builtinId="24" hidden="1"/>
    <cellStyle name="Linked Cell" xfId="13407" builtinId="24" hidden="1"/>
    <cellStyle name="Linked Cell" xfId="13450" builtinId="24" hidden="1"/>
    <cellStyle name="Linked Cell" xfId="13486" builtinId="24" hidden="1"/>
    <cellStyle name="Linked Cell" xfId="13535" builtinId="24" hidden="1"/>
    <cellStyle name="Linked Cell" xfId="13571" builtinId="24" hidden="1"/>
    <cellStyle name="Linked Cell" xfId="13583" builtinId="24" hidden="1"/>
    <cellStyle name="Linked Cell" xfId="13655" builtinId="24" hidden="1"/>
    <cellStyle name="Linked Cell" xfId="13354" builtinId="24" hidden="1"/>
    <cellStyle name="Linked Cell" xfId="13695" builtinId="24" hidden="1"/>
    <cellStyle name="Linked Cell" xfId="13735" builtinId="24" hidden="1"/>
    <cellStyle name="Linked Cell" xfId="13775" builtinId="24" hidden="1"/>
    <cellStyle name="Linked Cell" xfId="13809" builtinId="24" hidden="1"/>
    <cellStyle name="Linked Cell" xfId="13852" builtinId="24" hidden="1"/>
    <cellStyle name="Linked Cell" xfId="13886" builtinId="24" hidden="1"/>
    <cellStyle name="Linked Cell" xfId="13894" builtinId="24" hidden="1"/>
    <cellStyle name="Linked Cell" xfId="13960" builtinId="24" hidden="1"/>
    <cellStyle name="Linked Cell" xfId="12680" builtinId="24" hidden="1"/>
    <cellStyle name="Linked Cell" xfId="13992" builtinId="24" hidden="1"/>
    <cellStyle name="Linked Cell" xfId="14032" builtinId="24" hidden="1"/>
    <cellStyle name="Linked Cell" xfId="14072" builtinId="24" hidden="1"/>
    <cellStyle name="Linked Cell" xfId="14122" builtinId="24" hidden="1"/>
    <cellStyle name="Linked Cell" xfId="14168" builtinId="24" hidden="1"/>
    <cellStyle name="Linked Cell" xfId="14207" builtinId="24" hidden="1"/>
    <cellStyle name="Linked Cell" xfId="14249" builtinId="24" hidden="1"/>
    <cellStyle name="Linked Cell" xfId="14284" builtinId="24" hidden="1"/>
    <cellStyle name="Linked Cell" xfId="14321" builtinId="24" hidden="1"/>
    <cellStyle name="Linked Cell" xfId="14060" builtinId="24" hidden="1"/>
    <cellStyle name="Linked Cell" xfId="14413" builtinId="24" hidden="1"/>
    <cellStyle name="Linked Cell" xfId="14461" builtinId="24" hidden="1"/>
    <cellStyle name="Linked Cell" xfId="14500" builtinId="24" hidden="1"/>
    <cellStyle name="Linked Cell" xfId="14543" builtinId="24" hidden="1"/>
    <cellStyle name="Linked Cell" xfId="14577" builtinId="24" hidden="1"/>
    <cellStyle name="Linked Cell" xfId="14614" builtinId="24" hidden="1"/>
    <cellStyle name="Linked Cell" xfId="14549" builtinId="24" hidden="1"/>
    <cellStyle name="Linked Cell" xfId="14692" builtinId="24" hidden="1"/>
    <cellStyle name="Linked Cell" xfId="14739" builtinId="24" hidden="1"/>
    <cellStyle name="Linked Cell" xfId="14778" builtinId="24" hidden="1"/>
    <cellStyle name="Linked Cell" xfId="14821" builtinId="24" hidden="1"/>
    <cellStyle name="Linked Cell" xfId="14856" builtinId="24" hidden="1"/>
    <cellStyle name="Linked Cell" xfId="14893" builtinId="24" hidden="1"/>
    <cellStyle name="Linked Cell" xfId="14397" builtinId="24" hidden="1"/>
    <cellStyle name="Linked Cell" xfId="14973" builtinId="24" hidden="1"/>
    <cellStyle name="Linked Cell" xfId="15019" builtinId="24" hidden="1"/>
    <cellStyle name="Linked Cell" xfId="15058" builtinId="24" hidden="1"/>
    <cellStyle name="Linked Cell" xfId="15099" builtinId="24" hidden="1"/>
    <cellStyle name="Linked Cell" xfId="15133" builtinId="24" hidden="1"/>
    <cellStyle name="Linked Cell" xfId="15170" builtinId="24" hidden="1"/>
    <cellStyle name="Linked Cell" xfId="14960" builtinId="24" hidden="1"/>
    <cellStyle name="Linked Cell" xfId="15234" builtinId="24" hidden="1"/>
    <cellStyle name="Linked Cell" xfId="15278" builtinId="24" hidden="1"/>
    <cellStyle name="Linked Cell" xfId="15315" builtinId="24" hidden="1"/>
    <cellStyle name="Linked Cell" xfId="15356" builtinId="24" hidden="1"/>
    <cellStyle name="Linked Cell" xfId="15389" builtinId="24" hidden="1"/>
    <cellStyle name="Linked Cell" xfId="15426" builtinId="24" hidden="1"/>
    <cellStyle name="Linked Cell" xfId="15469" builtinId="24" hidden="1"/>
    <cellStyle name="Linked Cell" xfId="15510" builtinId="24" hidden="1"/>
    <cellStyle name="Narr - Normal Text" xfId="53"/>
    <cellStyle name="Neutral" xfId="10" builtinId="28" hidden="1"/>
    <cellStyle name="Neutral" xfId="67" builtinId="28" hidden="1"/>
    <cellStyle name="Neutral" xfId="115" builtinId="28" hidden="1"/>
    <cellStyle name="Neutral" xfId="171" builtinId="28" hidden="1"/>
    <cellStyle name="Neutral" xfId="211" builtinId="28" hidden="1"/>
    <cellStyle name="Neutral" xfId="260" builtinId="28" hidden="1"/>
    <cellStyle name="Neutral" xfId="305" builtinId="28" hidden="1"/>
    <cellStyle name="Neutral" xfId="348" builtinId="28" hidden="1"/>
    <cellStyle name="Neutral" xfId="392" builtinId="28" hidden="1"/>
    <cellStyle name="Neutral" xfId="435" builtinId="28" hidden="1"/>
    <cellStyle name="Neutral" xfId="477" builtinId="28" hidden="1"/>
    <cellStyle name="Neutral" xfId="520" builtinId="28" hidden="1"/>
    <cellStyle name="Neutral" xfId="467" builtinId="28" hidden="1"/>
    <cellStyle name="Neutral" xfId="595" builtinId="28" hidden="1"/>
    <cellStyle name="Neutral" xfId="644" builtinId="28" hidden="1"/>
    <cellStyle name="Neutral" xfId="688" builtinId="28" hidden="1"/>
    <cellStyle name="Neutral" xfId="730" builtinId="28" hidden="1"/>
    <cellStyle name="Neutral" xfId="773" builtinId="28" hidden="1"/>
    <cellStyle name="Neutral" xfId="816" builtinId="28" hidden="1"/>
    <cellStyle name="Neutral" xfId="859" builtinId="28" hidden="1"/>
    <cellStyle name="Neutral" xfId="902" builtinId="28" hidden="1"/>
    <cellStyle name="Neutral" xfId="849" builtinId="28" hidden="1"/>
    <cellStyle name="Neutral" xfId="974" builtinId="28" hidden="1"/>
    <cellStyle name="Neutral" xfId="679" builtinId="28" hidden="1"/>
    <cellStyle name="Neutral" xfId="1024" builtinId="28" hidden="1"/>
    <cellStyle name="Neutral" xfId="1066" builtinId="28" hidden="1"/>
    <cellStyle name="Neutral" xfId="1109" builtinId="28" hidden="1"/>
    <cellStyle name="Neutral" xfId="1152" builtinId="28" hidden="1"/>
    <cellStyle name="Neutral" xfId="1194" builtinId="28" hidden="1"/>
    <cellStyle name="Neutral" xfId="1238" builtinId="28" hidden="1"/>
    <cellStyle name="Neutral" xfId="1185" builtinId="28" hidden="1"/>
    <cellStyle name="Neutral" xfId="1314" builtinId="28" hidden="1"/>
    <cellStyle name="Neutral" xfId="1019" builtinId="28" hidden="1"/>
    <cellStyle name="Neutral" xfId="1354" builtinId="28" hidden="1"/>
    <cellStyle name="Neutral" xfId="1394" builtinId="28" hidden="1"/>
    <cellStyle name="Neutral" xfId="1434" builtinId="28" hidden="1"/>
    <cellStyle name="Neutral" xfId="1474" builtinId="28" hidden="1"/>
    <cellStyle name="Neutral" xfId="1511" builtinId="28" hidden="1"/>
    <cellStyle name="Neutral" xfId="1552" builtinId="28" hidden="1"/>
    <cellStyle name="Neutral" xfId="1502" builtinId="28" hidden="1"/>
    <cellStyle name="Neutral" xfId="1619" builtinId="28" hidden="1"/>
    <cellStyle name="Neutral" xfId="630" builtinId="28" hidden="1"/>
    <cellStyle name="Neutral" xfId="252" builtinId="28" hidden="1"/>
    <cellStyle name="Neutral" xfId="519" builtinId="28" hidden="1"/>
    <cellStyle name="Neutral" xfId="1732" builtinId="28" hidden="1"/>
    <cellStyle name="Neutral" xfId="1782" builtinId="28" hidden="1"/>
    <cellStyle name="Neutral" xfId="1828" builtinId="28" hidden="1"/>
    <cellStyle name="Neutral" xfId="1877" builtinId="28" hidden="1"/>
    <cellStyle name="Neutral" xfId="1915" builtinId="28" hidden="1"/>
    <cellStyle name="Neutral" xfId="1955" builtinId="28" hidden="1"/>
    <cellStyle name="Neutral" xfId="1994" builtinId="28" hidden="1"/>
    <cellStyle name="Neutral" xfId="1818" builtinId="28" hidden="1"/>
    <cellStyle name="Neutral" xfId="2077" builtinId="28" hidden="1"/>
    <cellStyle name="Neutral" xfId="2125" builtinId="28" hidden="1"/>
    <cellStyle name="Neutral" xfId="2175" builtinId="28" hidden="1"/>
    <cellStyle name="Neutral" xfId="2213" builtinId="28" hidden="1"/>
    <cellStyle name="Neutral" xfId="2252" builtinId="28" hidden="1"/>
    <cellStyle name="Neutral" xfId="2291" builtinId="28" hidden="1"/>
    <cellStyle name="Neutral" xfId="1726" builtinId="28" hidden="1"/>
    <cellStyle name="Neutral" xfId="2359" builtinId="28" hidden="1"/>
    <cellStyle name="Neutral" xfId="2406" builtinId="28" hidden="1"/>
    <cellStyle name="Neutral" xfId="2456" builtinId="28" hidden="1"/>
    <cellStyle name="Neutral" xfId="2494" builtinId="28" hidden="1"/>
    <cellStyle name="Neutral" xfId="2534" builtinId="28" hidden="1"/>
    <cellStyle name="Neutral" xfId="2573" builtinId="28" hidden="1"/>
    <cellStyle name="Neutral" xfId="2347" builtinId="28" hidden="1"/>
    <cellStyle name="Neutral" xfId="2643" builtinId="28" hidden="1"/>
    <cellStyle name="Neutral" xfId="2689" builtinId="28" hidden="1"/>
    <cellStyle name="Neutral" xfId="2738" builtinId="28" hidden="1"/>
    <cellStyle name="Neutral" xfId="2775" builtinId="28" hidden="1"/>
    <cellStyle name="Neutral" xfId="2814" builtinId="28" hidden="1"/>
    <cellStyle name="Neutral" xfId="2853" builtinId="28" hidden="1"/>
    <cellStyle name="Neutral" xfId="1775" builtinId="28" hidden="1"/>
    <cellStyle name="Neutral" xfId="2907" builtinId="28" hidden="1"/>
    <cellStyle name="Neutral" xfId="2951" builtinId="28" hidden="1"/>
    <cellStyle name="Neutral" xfId="2998" builtinId="28" hidden="1"/>
    <cellStyle name="Neutral" xfId="3035" builtinId="28" hidden="1"/>
    <cellStyle name="Neutral" xfId="3073" builtinId="28" hidden="1"/>
    <cellStyle name="Neutral" xfId="3111" builtinId="28" hidden="1"/>
    <cellStyle name="Neutral" xfId="3144" builtinId="28" hidden="1"/>
    <cellStyle name="Neutral" xfId="3185" builtinId="28" hidden="1"/>
    <cellStyle name="Neutral" xfId="154" builtinId="28" hidden="1"/>
    <cellStyle name="Neutral" xfId="3268" builtinId="28" hidden="1"/>
    <cellStyle name="Neutral" xfId="3308" builtinId="28" hidden="1"/>
    <cellStyle name="Neutral" xfId="3357" builtinId="28" hidden="1"/>
    <cellStyle name="Neutral" xfId="3402" builtinId="28" hidden="1"/>
    <cellStyle name="Neutral" xfId="3445" builtinId="28" hidden="1"/>
    <cellStyle name="Neutral" xfId="3489" builtinId="28" hidden="1"/>
    <cellStyle name="Neutral" xfId="3532" builtinId="28" hidden="1"/>
    <cellStyle name="Neutral" xfId="3574" builtinId="28" hidden="1"/>
    <cellStyle name="Neutral" xfId="3617" builtinId="28" hidden="1"/>
    <cellStyle name="Neutral" xfId="3564" builtinId="28" hidden="1"/>
    <cellStyle name="Neutral" xfId="3692" builtinId="28" hidden="1"/>
    <cellStyle name="Neutral" xfId="3741" builtinId="28" hidden="1"/>
    <cellStyle name="Neutral" xfId="3785" builtinId="28" hidden="1"/>
    <cellStyle name="Neutral" xfId="3827" builtinId="28" hidden="1"/>
    <cellStyle name="Neutral" xfId="3870" builtinId="28" hidden="1"/>
    <cellStyle name="Neutral" xfId="3913" builtinId="28" hidden="1"/>
    <cellStyle name="Neutral" xfId="3956" builtinId="28" hidden="1"/>
    <cellStyle name="Neutral" xfId="3999" builtinId="28" hidden="1"/>
    <cellStyle name="Neutral" xfId="3946" builtinId="28" hidden="1"/>
    <cellStyle name="Neutral" xfId="4071" builtinId="28" hidden="1"/>
    <cellStyle name="Neutral" xfId="3776" builtinId="28" hidden="1"/>
    <cellStyle name="Neutral" xfId="4121" builtinId="28" hidden="1"/>
    <cellStyle name="Neutral" xfId="4163" builtinId="28" hidden="1"/>
    <cellStyle name="Neutral" xfId="4206" builtinId="28" hidden="1"/>
    <cellStyle name="Neutral" xfId="4249" builtinId="28" hidden="1"/>
    <cellStyle name="Neutral" xfId="4291" builtinId="28" hidden="1"/>
    <cellStyle name="Neutral" xfId="4335" builtinId="28" hidden="1"/>
    <cellStyle name="Neutral" xfId="4282" builtinId="28" hidden="1"/>
    <cellStyle name="Neutral" xfId="4411" builtinId="28" hidden="1"/>
    <cellStyle name="Neutral" xfId="4116" builtinId="28" hidden="1"/>
    <cellStyle name="Neutral" xfId="4451" builtinId="28" hidden="1"/>
    <cellStyle name="Neutral" xfId="4491" builtinId="28" hidden="1"/>
    <cellStyle name="Neutral" xfId="4531" builtinId="28" hidden="1"/>
    <cellStyle name="Neutral" xfId="4571" builtinId="28" hidden="1"/>
    <cellStyle name="Neutral" xfId="4608" builtinId="28" hidden="1"/>
    <cellStyle name="Neutral" xfId="4649" builtinId="28" hidden="1"/>
    <cellStyle name="Neutral" xfId="4599" builtinId="28" hidden="1"/>
    <cellStyle name="Neutral" xfId="4716" builtinId="28" hidden="1"/>
    <cellStyle name="Neutral" xfId="3727" builtinId="28" hidden="1"/>
    <cellStyle name="Neutral" xfId="3349" builtinId="28" hidden="1"/>
    <cellStyle name="Neutral" xfId="3616" builtinId="28" hidden="1"/>
    <cellStyle name="Neutral" xfId="4829" builtinId="28" hidden="1"/>
    <cellStyle name="Neutral" xfId="4879" builtinId="28" hidden="1"/>
    <cellStyle name="Neutral" xfId="4925" builtinId="28" hidden="1"/>
    <cellStyle name="Neutral" xfId="4974" builtinId="28" hidden="1"/>
    <cellStyle name="Neutral" xfId="5012" builtinId="28" hidden="1"/>
    <cellStyle name="Neutral" xfId="5052" builtinId="28" hidden="1"/>
    <cellStyle name="Neutral" xfId="5091" builtinId="28" hidden="1"/>
    <cellStyle name="Neutral" xfId="4915" builtinId="28" hidden="1"/>
    <cellStyle name="Neutral" xfId="5174" builtinId="28" hidden="1"/>
    <cellStyle name="Neutral" xfId="5222" builtinId="28" hidden="1"/>
    <cellStyle name="Neutral" xfId="5272" builtinId="28" hidden="1"/>
    <cellStyle name="Neutral" xfId="5310" builtinId="28" hidden="1"/>
    <cellStyle name="Neutral" xfId="5349" builtinId="28" hidden="1"/>
    <cellStyle name="Neutral" xfId="5388" builtinId="28" hidden="1"/>
    <cellStyle name="Neutral" xfId="4823" builtinId="28" hidden="1"/>
    <cellStyle name="Neutral" xfId="5456" builtinId="28" hidden="1"/>
    <cellStyle name="Neutral" xfId="5503" builtinId="28" hidden="1"/>
    <cellStyle name="Neutral" xfId="5553" builtinId="28" hidden="1"/>
    <cellStyle name="Neutral" xfId="5591" builtinId="28" hidden="1"/>
    <cellStyle name="Neutral" xfId="5631" builtinId="28" hidden="1"/>
    <cellStyle name="Neutral" xfId="5670" builtinId="28" hidden="1"/>
    <cellStyle name="Neutral" xfId="5444" builtinId="28" hidden="1"/>
    <cellStyle name="Neutral" xfId="5740" builtinId="28" hidden="1"/>
    <cellStyle name="Neutral" xfId="5786" builtinId="28" hidden="1"/>
    <cellStyle name="Neutral" xfId="5835" builtinId="28" hidden="1"/>
    <cellStyle name="Neutral" xfId="5872" builtinId="28" hidden="1"/>
    <cellStyle name="Neutral" xfId="5911" builtinId="28" hidden="1"/>
    <cellStyle name="Neutral" xfId="5950" builtinId="28" hidden="1"/>
    <cellStyle name="Neutral" xfId="4872" builtinId="28" hidden="1"/>
    <cellStyle name="Neutral" xfId="6004" builtinId="28" hidden="1"/>
    <cellStyle name="Neutral" xfId="6048" builtinId="28" hidden="1"/>
    <cellStyle name="Neutral" xfId="6095" builtinId="28" hidden="1"/>
    <cellStyle name="Neutral" xfId="6132" builtinId="28" hidden="1"/>
    <cellStyle name="Neutral" xfId="6170" builtinId="28" hidden="1"/>
    <cellStyle name="Neutral" xfId="6208" builtinId="28" hidden="1"/>
    <cellStyle name="Neutral" xfId="6241" builtinId="28" hidden="1"/>
    <cellStyle name="Neutral" xfId="6282" builtinId="28" hidden="1"/>
    <cellStyle name="Neutral" xfId="111" builtinId="28" hidden="1"/>
    <cellStyle name="Neutral" xfId="6351" builtinId="28" hidden="1"/>
    <cellStyle name="Neutral" xfId="6391" builtinId="28" hidden="1"/>
    <cellStyle name="Neutral" xfId="6438" builtinId="28" hidden="1"/>
    <cellStyle name="Neutral" xfId="6483" builtinId="28" hidden="1"/>
    <cellStyle name="Neutral" xfId="6526" builtinId="28" hidden="1"/>
    <cellStyle name="Neutral" xfId="6570" builtinId="28" hidden="1"/>
    <cellStyle name="Neutral" xfId="6613" builtinId="28" hidden="1"/>
    <cellStyle name="Neutral" xfId="6655" builtinId="28" hidden="1"/>
    <cellStyle name="Neutral" xfId="6698" builtinId="28" hidden="1"/>
    <cellStyle name="Neutral" xfId="6645" builtinId="28" hidden="1"/>
    <cellStyle name="Neutral" xfId="6773" builtinId="28" hidden="1"/>
    <cellStyle name="Neutral" xfId="6822" builtinId="28" hidden="1"/>
    <cellStyle name="Neutral" xfId="6866" builtinId="28" hidden="1"/>
    <cellStyle name="Neutral" xfId="6908" builtinId="28" hidden="1"/>
    <cellStyle name="Neutral" xfId="6951" builtinId="28" hidden="1"/>
    <cellStyle name="Neutral" xfId="6994" builtinId="28" hidden="1"/>
    <cellStyle name="Neutral" xfId="7037" builtinId="28" hidden="1"/>
    <cellStyle name="Neutral" xfId="7080" builtinId="28" hidden="1"/>
    <cellStyle name="Neutral" xfId="7027" builtinId="28" hidden="1"/>
    <cellStyle name="Neutral" xfId="7152" builtinId="28" hidden="1"/>
    <cellStyle name="Neutral" xfId="6857" builtinId="28" hidden="1"/>
    <cellStyle name="Neutral" xfId="7202" builtinId="28" hidden="1"/>
    <cellStyle name="Neutral" xfId="7244" builtinId="28" hidden="1"/>
    <cellStyle name="Neutral" xfId="7287" builtinId="28" hidden="1"/>
    <cellStyle name="Neutral" xfId="7330" builtinId="28" hidden="1"/>
    <cellStyle name="Neutral" xfId="7372" builtinId="28" hidden="1"/>
    <cellStyle name="Neutral" xfId="7416" builtinId="28" hidden="1"/>
    <cellStyle name="Neutral" xfId="7363" builtinId="28" hidden="1"/>
    <cellStyle name="Neutral" xfId="7492" builtinId="28" hidden="1"/>
    <cellStyle name="Neutral" xfId="7197" builtinId="28" hidden="1"/>
    <cellStyle name="Neutral" xfId="7532" builtinId="28" hidden="1"/>
    <cellStyle name="Neutral" xfId="7572" builtinId="28" hidden="1"/>
    <cellStyle name="Neutral" xfId="7612" builtinId="28" hidden="1"/>
    <cellStyle name="Neutral" xfId="7652" builtinId="28" hidden="1"/>
    <cellStyle name="Neutral" xfId="7689" builtinId="28" hidden="1"/>
    <cellStyle name="Neutral" xfId="7730" builtinId="28" hidden="1"/>
    <cellStyle name="Neutral" xfId="7680" builtinId="28" hidden="1"/>
    <cellStyle name="Neutral" xfId="7797" builtinId="28" hidden="1"/>
    <cellStyle name="Neutral" xfId="6808" builtinId="28" hidden="1"/>
    <cellStyle name="Neutral" xfId="6431" builtinId="28" hidden="1"/>
    <cellStyle name="Neutral" xfId="6697" builtinId="28" hidden="1"/>
    <cellStyle name="Neutral" xfId="7910" builtinId="28" hidden="1"/>
    <cellStyle name="Neutral" xfId="7960" builtinId="28" hidden="1"/>
    <cellStyle name="Neutral" xfId="8006" builtinId="28" hidden="1"/>
    <cellStyle name="Neutral" xfId="8055" builtinId="28" hidden="1"/>
    <cellStyle name="Neutral" xfId="8093" builtinId="28" hidden="1"/>
    <cellStyle name="Neutral" xfId="8133" builtinId="28" hidden="1"/>
    <cellStyle name="Neutral" xfId="8172" builtinId="28" hidden="1"/>
    <cellStyle name="Neutral" xfId="7996" builtinId="28" hidden="1"/>
    <cellStyle name="Neutral" xfId="8254" builtinId="28" hidden="1"/>
    <cellStyle name="Neutral" xfId="8302" builtinId="28" hidden="1"/>
    <cellStyle name="Neutral" xfId="8352" builtinId="28" hidden="1"/>
    <cellStyle name="Neutral" xfId="8390" builtinId="28" hidden="1"/>
    <cellStyle name="Neutral" xfId="8429" builtinId="28" hidden="1"/>
    <cellStyle name="Neutral" xfId="8468" builtinId="28" hidden="1"/>
    <cellStyle name="Neutral" xfId="7904" builtinId="28" hidden="1"/>
    <cellStyle name="Neutral" xfId="8536" builtinId="28" hidden="1"/>
    <cellStyle name="Neutral" xfId="8583" builtinId="28" hidden="1"/>
    <cellStyle name="Neutral" xfId="8633" builtinId="28" hidden="1"/>
    <cellStyle name="Neutral" xfId="8671" builtinId="28" hidden="1"/>
    <cellStyle name="Neutral" xfId="8711" builtinId="28" hidden="1"/>
    <cellStyle name="Neutral" xfId="8750" builtinId="28" hidden="1"/>
    <cellStyle name="Neutral" xfId="8524" builtinId="28" hidden="1"/>
    <cellStyle name="Neutral" xfId="8820" builtinId="28" hidden="1"/>
    <cellStyle name="Neutral" xfId="8866" builtinId="28" hidden="1"/>
    <cellStyle name="Neutral" xfId="8915" builtinId="28" hidden="1"/>
    <cellStyle name="Neutral" xfId="8952" builtinId="28" hidden="1"/>
    <cellStyle name="Neutral" xfId="8991" builtinId="28" hidden="1"/>
    <cellStyle name="Neutral" xfId="9030" builtinId="28" hidden="1"/>
    <cellStyle name="Neutral" xfId="7953" builtinId="28" hidden="1"/>
    <cellStyle name="Neutral" xfId="9083" builtinId="28" hidden="1"/>
    <cellStyle name="Neutral" xfId="9127" builtinId="28" hidden="1"/>
    <cellStyle name="Neutral" xfId="9173" builtinId="28" hidden="1"/>
    <cellStyle name="Neutral" xfId="9210" builtinId="28" hidden="1"/>
    <cellStyle name="Neutral" xfId="9247" builtinId="28" hidden="1"/>
    <cellStyle name="Neutral" xfId="9285" builtinId="28" hidden="1"/>
    <cellStyle name="Neutral" xfId="9318" builtinId="28" hidden="1"/>
    <cellStyle name="Neutral" xfId="9359" builtinId="28" hidden="1"/>
    <cellStyle name="Neutral" xfId="8707" builtinId="28" hidden="1"/>
    <cellStyle name="Neutral" xfId="9419" builtinId="28" hidden="1"/>
    <cellStyle name="Neutral" xfId="9458" builtinId="28" hidden="1"/>
    <cellStyle name="Neutral" xfId="9505" builtinId="28" hidden="1"/>
    <cellStyle name="Neutral" xfId="9550" builtinId="28" hidden="1"/>
    <cellStyle name="Neutral" xfId="9593" builtinId="28" hidden="1"/>
    <cellStyle name="Neutral" xfId="9637" builtinId="28" hidden="1"/>
    <cellStyle name="Neutral" xfId="9680" builtinId="28" hidden="1"/>
    <cellStyle name="Neutral" xfId="9722" builtinId="28" hidden="1"/>
    <cellStyle name="Neutral" xfId="9765" builtinId="28" hidden="1"/>
    <cellStyle name="Neutral" xfId="9712" builtinId="28" hidden="1"/>
    <cellStyle name="Neutral" xfId="9840" builtinId="28" hidden="1"/>
    <cellStyle name="Neutral" xfId="9889" builtinId="28" hidden="1"/>
    <cellStyle name="Neutral" xfId="9933" builtinId="28" hidden="1"/>
    <cellStyle name="Neutral" xfId="9975" builtinId="28" hidden="1"/>
    <cellStyle name="Neutral" xfId="10018" builtinId="28" hidden="1"/>
    <cellStyle name="Neutral" xfId="10061" builtinId="28" hidden="1"/>
    <cellStyle name="Neutral" xfId="10104" builtinId="28" hidden="1"/>
    <cellStyle name="Neutral" xfId="10147" builtinId="28" hidden="1"/>
    <cellStyle name="Neutral" xfId="10094" builtinId="28" hidden="1"/>
    <cellStyle name="Neutral" xfId="10219" builtinId="28" hidden="1"/>
    <cellStyle name="Neutral" xfId="9924" builtinId="28" hidden="1"/>
    <cellStyle name="Neutral" xfId="10269" builtinId="28" hidden="1"/>
    <cellStyle name="Neutral" xfId="10311" builtinId="28" hidden="1"/>
    <cellStyle name="Neutral" xfId="10354" builtinId="28" hidden="1"/>
    <cellStyle name="Neutral" xfId="10397" builtinId="28" hidden="1"/>
    <cellStyle name="Neutral" xfId="10439" builtinId="28" hidden="1"/>
    <cellStyle name="Neutral" xfId="10483" builtinId="28" hidden="1"/>
    <cellStyle name="Neutral" xfId="10430" builtinId="28" hidden="1"/>
    <cellStyle name="Neutral" xfId="10559" builtinId="28" hidden="1"/>
    <cellStyle name="Neutral" xfId="10264" builtinId="28" hidden="1"/>
    <cellStyle name="Neutral" xfId="10599" builtinId="28" hidden="1"/>
    <cellStyle name="Neutral" xfId="10639" builtinId="28" hidden="1"/>
    <cellStyle name="Neutral" xfId="10679" builtinId="28" hidden="1"/>
    <cellStyle name="Neutral" xfId="10719" builtinId="28" hidden="1"/>
    <cellStyle name="Neutral" xfId="10756" builtinId="28" hidden="1"/>
    <cellStyle name="Neutral" xfId="10797" builtinId="28" hidden="1"/>
    <cellStyle name="Neutral" xfId="10747" builtinId="28" hidden="1"/>
    <cellStyle name="Neutral" xfId="10864" builtinId="28" hidden="1"/>
    <cellStyle name="Neutral" xfId="9875" builtinId="28" hidden="1"/>
    <cellStyle name="Neutral" xfId="9498" builtinId="28" hidden="1"/>
    <cellStyle name="Neutral" xfId="9764" builtinId="28" hidden="1"/>
    <cellStyle name="Neutral" xfId="10977" builtinId="28" hidden="1"/>
    <cellStyle name="Neutral" xfId="11027" builtinId="28" hidden="1"/>
    <cellStyle name="Neutral" xfId="11073" builtinId="28" hidden="1"/>
    <cellStyle name="Neutral" xfId="11122" builtinId="28" hidden="1"/>
    <cellStyle name="Neutral" xfId="11160" builtinId="28" hidden="1"/>
    <cellStyle name="Neutral" xfId="11200" builtinId="28" hidden="1"/>
    <cellStyle name="Neutral" xfId="11239" builtinId="28" hidden="1"/>
    <cellStyle name="Neutral" xfId="11063" builtinId="28" hidden="1"/>
    <cellStyle name="Neutral" xfId="11322" builtinId="28" hidden="1"/>
    <cellStyle name="Neutral" xfId="11370" builtinId="28" hidden="1"/>
    <cellStyle name="Neutral" xfId="11420" builtinId="28" hidden="1"/>
    <cellStyle name="Neutral" xfId="11458" builtinId="28" hidden="1"/>
    <cellStyle name="Neutral" xfId="11497" builtinId="28" hidden="1"/>
    <cellStyle name="Neutral" xfId="11536" builtinId="28" hidden="1"/>
    <cellStyle name="Neutral" xfId="10971" builtinId="28" hidden="1"/>
    <cellStyle name="Neutral" xfId="11604" builtinId="28" hidden="1"/>
    <cellStyle name="Neutral" xfId="11651" builtinId="28" hidden="1"/>
    <cellStyle name="Neutral" xfId="11701" builtinId="28" hidden="1"/>
    <cellStyle name="Neutral" xfId="11739" builtinId="28" hidden="1"/>
    <cellStyle name="Neutral" xfId="11779" builtinId="28" hidden="1"/>
    <cellStyle name="Neutral" xfId="11818" builtinId="28" hidden="1"/>
    <cellStyle name="Neutral" xfId="11592" builtinId="28" hidden="1"/>
    <cellStyle name="Neutral" xfId="11888" builtinId="28" hidden="1"/>
    <cellStyle name="Neutral" xfId="11934" builtinId="28" hidden="1"/>
    <cellStyle name="Neutral" xfId="11983" builtinId="28" hidden="1"/>
    <cellStyle name="Neutral" xfId="12020" builtinId="28" hidden="1"/>
    <cellStyle name="Neutral" xfId="12059" builtinId="28" hidden="1"/>
    <cellStyle name="Neutral" xfId="12098" builtinId="28" hidden="1"/>
    <cellStyle name="Neutral" xfId="11020" builtinId="28" hidden="1"/>
    <cellStyle name="Neutral" xfId="12152" builtinId="28" hidden="1"/>
    <cellStyle name="Neutral" xfId="12196" builtinId="28" hidden="1"/>
    <cellStyle name="Neutral" xfId="12243" builtinId="28" hidden="1"/>
    <cellStyle name="Neutral" xfId="12280" builtinId="28" hidden="1"/>
    <cellStyle name="Neutral" xfId="12318" builtinId="28" hidden="1"/>
    <cellStyle name="Neutral" xfId="12356" builtinId="28" hidden="1"/>
    <cellStyle name="Neutral" xfId="12389" builtinId="28" hidden="1"/>
    <cellStyle name="Neutral" xfId="12430" builtinId="28" hidden="1"/>
    <cellStyle name="Neutral" xfId="12470" builtinId="28" hidden="1"/>
    <cellStyle name="Neutral" xfId="12512" builtinId="28" hidden="1"/>
    <cellStyle name="Neutral" xfId="12551" builtinId="28" hidden="1"/>
    <cellStyle name="Neutral" xfId="12597" builtinId="28" hidden="1"/>
    <cellStyle name="Neutral" xfId="12642" builtinId="28" hidden="1"/>
    <cellStyle name="Neutral" xfId="12685" builtinId="28" hidden="1"/>
    <cellStyle name="Neutral" xfId="12729" builtinId="28" hidden="1"/>
    <cellStyle name="Neutral" xfId="12772" builtinId="28" hidden="1"/>
    <cellStyle name="Neutral" xfId="12814" builtinId="28" hidden="1"/>
    <cellStyle name="Neutral" xfId="12857" builtinId="28" hidden="1"/>
    <cellStyle name="Neutral" xfId="12804" builtinId="28" hidden="1"/>
    <cellStyle name="Neutral" xfId="12932" builtinId="28" hidden="1"/>
    <cellStyle name="Neutral" xfId="12981" builtinId="28" hidden="1"/>
    <cellStyle name="Neutral" xfId="13025" builtinId="28" hidden="1"/>
    <cellStyle name="Neutral" xfId="13067" builtinId="28" hidden="1"/>
    <cellStyle name="Neutral" xfId="13110" builtinId="28" hidden="1"/>
    <cellStyle name="Neutral" xfId="13153" builtinId="28" hidden="1"/>
    <cellStyle name="Neutral" xfId="13196" builtinId="28" hidden="1"/>
    <cellStyle name="Neutral" xfId="13239" builtinId="28" hidden="1"/>
    <cellStyle name="Neutral" xfId="13186" builtinId="28" hidden="1"/>
    <cellStyle name="Neutral" xfId="13311" builtinId="28" hidden="1"/>
    <cellStyle name="Neutral" xfId="13016" builtinId="28" hidden="1"/>
    <cellStyle name="Neutral" xfId="13361" builtinId="28" hidden="1"/>
    <cellStyle name="Neutral" xfId="13403" builtinId="28" hidden="1"/>
    <cellStyle name="Neutral" xfId="13446" builtinId="28" hidden="1"/>
    <cellStyle name="Neutral" xfId="13489" builtinId="28" hidden="1"/>
    <cellStyle name="Neutral" xfId="13531" builtinId="28" hidden="1"/>
    <cellStyle name="Neutral" xfId="13575" builtinId="28" hidden="1"/>
    <cellStyle name="Neutral" xfId="13522" builtinId="28" hidden="1"/>
    <cellStyle name="Neutral" xfId="13651" builtinId="28" hidden="1"/>
    <cellStyle name="Neutral" xfId="13356" builtinId="28" hidden="1"/>
    <cellStyle name="Neutral" xfId="13691" builtinId="28" hidden="1"/>
    <cellStyle name="Neutral" xfId="13731" builtinId="28" hidden="1"/>
    <cellStyle name="Neutral" xfId="13771" builtinId="28" hidden="1"/>
    <cellStyle name="Neutral" xfId="13811" builtinId="28" hidden="1"/>
    <cellStyle name="Neutral" xfId="13848" builtinId="28" hidden="1"/>
    <cellStyle name="Neutral" xfId="13889" builtinId="28" hidden="1"/>
    <cellStyle name="Neutral" xfId="13839" builtinId="28" hidden="1"/>
    <cellStyle name="Neutral" xfId="13956" builtinId="28" hidden="1"/>
    <cellStyle name="Neutral" xfId="12967" builtinId="28" hidden="1"/>
    <cellStyle name="Neutral" xfId="12590" builtinId="28" hidden="1"/>
    <cellStyle name="Neutral" xfId="12856" builtinId="28" hidden="1"/>
    <cellStyle name="Neutral" xfId="14068" builtinId="28" hidden="1"/>
    <cellStyle name="Neutral" xfId="14118" builtinId="28" hidden="1"/>
    <cellStyle name="Neutral" xfId="14164" builtinId="28" hidden="1"/>
    <cellStyle name="Neutral" xfId="14212" builtinId="28" hidden="1"/>
    <cellStyle name="Neutral" xfId="14250" builtinId="28" hidden="1"/>
    <cellStyle name="Neutral" xfId="14289" builtinId="28" hidden="1"/>
    <cellStyle name="Neutral" xfId="14328" builtinId="28" hidden="1"/>
    <cellStyle name="Neutral" xfId="14154" builtinId="28" hidden="1"/>
    <cellStyle name="Neutral" xfId="14409" builtinId="28" hidden="1"/>
    <cellStyle name="Neutral" xfId="14457" builtinId="28" hidden="1"/>
    <cellStyle name="Neutral" xfId="14506" builtinId="28" hidden="1"/>
    <cellStyle name="Neutral" xfId="14544" builtinId="28" hidden="1"/>
    <cellStyle name="Neutral" xfId="14582" builtinId="28" hidden="1"/>
    <cellStyle name="Neutral" xfId="14621" builtinId="28" hidden="1"/>
    <cellStyle name="Neutral" xfId="14062" builtinId="28" hidden="1"/>
    <cellStyle name="Neutral" xfId="14688" builtinId="28" hidden="1"/>
    <cellStyle name="Neutral" xfId="14735" builtinId="28" hidden="1"/>
    <cellStyle name="Neutral" xfId="14784" builtinId="28" hidden="1"/>
    <cellStyle name="Neutral" xfId="14822" builtinId="28" hidden="1"/>
    <cellStyle name="Neutral" xfId="14861" builtinId="28" hidden="1"/>
    <cellStyle name="Neutral" xfId="14900" builtinId="28" hidden="1"/>
    <cellStyle name="Neutral" xfId="14676" builtinId="28" hidden="1"/>
    <cellStyle name="Neutral" xfId="14969" builtinId="28" hidden="1"/>
    <cellStyle name="Neutral" xfId="15015" builtinId="28" hidden="1"/>
    <cellStyle name="Neutral" xfId="15063" builtinId="28" hidden="1"/>
    <cellStyle name="Neutral" xfId="15100" builtinId="28" hidden="1"/>
    <cellStyle name="Neutral" xfId="15138" builtinId="28" hidden="1"/>
    <cellStyle name="Neutral" xfId="15177" builtinId="28" hidden="1"/>
    <cellStyle name="Neutral" xfId="14111" builtinId="28" hidden="1"/>
    <cellStyle name="Neutral" xfId="15230" builtinId="28" hidden="1"/>
    <cellStyle name="Neutral" xfId="15274" builtinId="28" hidden="1"/>
    <cellStyle name="Neutral" xfId="15320" builtinId="28" hidden="1"/>
    <cellStyle name="Neutral" xfId="15357" builtinId="28" hidden="1"/>
    <cellStyle name="Neutral" xfId="15394" builtinId="28" hidden="1"/>
    <cellStyle name="Neutral" xfId="15432" builtinId="28" hidden="1"/>
    <cellStyle name="Neutral" xfId="15465" builtinId="28" hidden="1"/>
    <cellStyle name="Neutral" xfId="15506" builtinId="28" hidden="1"/>
    <cellStyle name="Normal" xfId="0" builtinId="0" customBuiltin="1"/>
    <cellStyle name="Note" xfId="17" builtinId="10" hidden="1"/>
    <cellStyle name="Note" xfId="74" builtinId="10" hidden="1"/>
    <cellStyle name="Note" xfId="122" builtinId="10" hidden="1"/>
    <cellStyle name="Note" xfId="178" builtinId="10" hidden="1"/>
    <cellStyle name="Note" xfId="218" builtinId="10" hidden="1"/>
    <cellStyle name="Note" xfId="632" builtinId="10" hidden="1"/>
    <cellStyle name="Note" xfId="1658" builtinId="10" hidden="1"/>
    <cellStyle name="Note" xfId="1691" builtinId="10" hidden="1"/>
    <cellStyle name="Note" xfId="1739" builtinId="10" hidden="1"/>
    <cellStyle name="Note" xfId="1789" builtinId="10" hidden="1"/>
    <cellStyle name="Note" xfId="1835" builtinId="10" hidden="1"/>
    <cellStyle name="Note" xfId="1878" builtinId="10" hidden="1"/>
    <cellStyle name="Note" xfId="1910" builtinId="10" hidden="1"/>
    <cellStyle name="Note" xfId="1875" builtinId="10" hidden="1"/>
    <cellStyle name="Note" xfId="1953" builtinId="10" hidden="1"/>
    <cellStyle name="Note" xfId="2028" builtinId="10" hidden="1"/>
    <cellStyle name="Note" xfId="2084" builtinId="10" hidden="1"/>
    <cellStyle name="Note" xfId="2132" builtinId="10" hidden="1"/>
    <cellStyle name="Note" xfId="2176" builtinId="10" hidden="1"/>
    <cellStyle name="Note" xfId="2208" builtinId="10" hidden="1"/>
    <cellStyle name="Note" xfId="2172" builtinId="10" hidden="1"/>
    <cellStyle name="Note" xfId="2250" builtinId="10" hidden="1"/>
    <cellStyle name="Note" xfId="2069" builtinId="10" hidden="1"/>
    <cellStyle name="Note" xfId="2366" builtinId="10" hidden="1"/>
    <cellStyle name="Note" xfId="2413" builtinId="10" hidden="1"/>
    <cellStyle name="Note" xfId="2457" builtinId="10" hidden="1"/>
    <cellStyle name="Note" xfId="2489" builtinId="10" hidden="1"/>
    <cellStyle name="Note" xfId="2453" builtinId="10" hidden="1"/>
    <cellStyle name="Note" xfId="2532" builtinId="10" hidden="1"/>
    <cellStyle name="Note" xfId="2349" builtinId="10" hidden="1"/>
    <cellStyle name="Note" xfId="2650" builtinId="10" hidden="1"/>
    <cellStyle name="Note" xfId="2696" builtinId="10" hidden="1"/>
    <cellStyle name="Note" xfId="2739" builtinId="10" hidden="1"/>
    <cellStyle name="Note" xfId="2770" builtinId="10" hidden="1"/>
    <cellStyle name="Note" xfId="2736" builtinId="10" hidden="1"/>
    <cellStyle name="Note" xfId="2812" builtinId="10" hidden="1"/>
    <cellStyle name="Note" xfId="2680" builtinId="10" hidden="1"/>
    <cellStyle name="Note" xfId="2914" builtinId="10" hidden="1"/>
    <cellStyle name="Note" xfId="2958" builtinId="10" hidden="1"/>
    <cellStyle name="Note" xfId="2999" builtinId="10" hidden="1"/>
    <cellStyle name="Note" xfId="3030" builtinId="10" hidden="1"/>
    <cellStyle name="Note" xfId="2996" builtinId="10" hidden="1"/>
    <cellStyle name="Note" xfId="3071" builtinId="10" hidden="1"/>
    <cellStyle name="Note" xfId="3151" builtinId="10" hidden="1"/>
    <cellStyle name="Note" xfId="3192" builtinId="10" hidden="1"/>
    <cellStyle name="Note" xfId="3223" builtinId="10" hidden="1"/>
    <cellStyle name="Note" xfId="3275" builtinId="10" hidden="1"/>
    <cellStyle name="Note" xfId="3315" builtinId="10" hidden="1"/>
    <cellStyle name="Note" xfId="3729" builtinId="10" hidden="1"/>
    <cellStyle name="Note" xfId="4755" builtinId="10" hidden="1"/>
    <cellStyle name="Note" xfId="4788" builtinId="10" hidden="1"/>
    <cellStyle name="Note" xfId="4836" builtinId="10" hidden="1"/>
    <cellStyle name="Note" xfId="4886" builtinId="10" hidden="1"/>
    <cellStyle name="Note" xfId="4932" builtinId="10" hidden="1"/>
    <cellStyle name="Note" xfId="4975" builtinId="10" hidden="1"/>
    <cellStyle name="Note" xfId="5007" builtinId="10" hidden="1"/>
    <cellStyle name="Note" xfId="4972" builtinId="10" hidden="1"/>
    <cellStyle name="Note" xfId="5050" builtinId="10" hidden="1"/>
    <cellStyle name="Note" xfId="5125" builtinId="10" hidden="1"/>
    <cellStyle name="Note" xfId="5181" builtinId="10" hidden="1"/>
    <cellStyle name="Note" xfId="5229" builtinId="10" hidden="1"/>
    <cellStyle name="Note" xfId="5273" builtinId="10" hidden="1"/>
    <cellStyle name="Note" xfId="5305" builtinId="10" hidden="1"/>
    <cellStyle name="Note" xfId="5269" builtinId="10" hidden="1"/>
    <cellStyle name="Note" xfId="5347" builtinId="10" hidden="1"/>
    <cellStyle name="Note" xfId="5166" builtinId="10" hidden="1"/>
    <cellStyle name="Note" xfId="5463" builtinId="10" hidden="1"/>
    <cellStyle name="Note" xfId="5510" builtinId="10" hidden="1"/>
    <cellStyle name="Note" xfId="5554" builtinId="10" hidden="1"/>
    <cellStyle name="Note" xfId="5586" builtinId="10" hidden="1"/>
    <cellStyle name="Note" xfId="5550" builtinId="10" hidden="1"/>
    <cellStyle name="Note" xfId="5629" builtinId="10" hidden="1"/>
    <cellStyle name="Note" xfId="5446" builtinId="10" hidden="1"/>
    <cellStyle name="Note" xfId="5747" builtinId="10" hidden="1"/>
    <cellStyle name="Note" xfId="5793" builtinId="10" hidden="1"/>
    <cellStyle name="Note" xfId="5836" builtinId="10" hidden="1"/>
    <cellStyle name="Note" xfId="5867" builtinId="10" hidden="1"/>
    <cellStyle name="Note" xfId="5833" builtinId="10" hidden="1"/>
    <cellStyle name="Note" xfId="5909" builtinId="10" hidden="1"/>
    <cellStyle name="Note" xfId="5777" builtinId="10" hidden="1"/>
    <cellStyle name="Note" xfId="6011" builtinId="10" hidden="1"/>
    <cellStyle name="Note" xfId="6055" builtinId="10" hidden="1"/>
    <cellStyle name="Note" xfId="6096" builtinId="10" hidden="1"/>
    <cellStyle name="Note" xfId="6127" builtinId="10" hidden="1"/>
    <cellStyle name="Note" xfId="6093" builtinId="10" hidden="1"/>
    <cellStyle name="Note" xfId="6168" builtinId="10" hidden="1"/>
    <cellStyle name="Note" xfId="6248" builtinId="10" hidden="1"/>
    <cellStyle name="Note" xfId="6289" builtinId="10" hidden="1"/>
    <cellStyle name="Note" xfId="3259" builtinId="10" hidden="1"/>
    <cellStyle name="Note" xfId="6358" builtinId="10" hidden="1"/>
    <cellStyle name="Note" xfId="6398" builtinId="10" hidden="1"/>
    <cellStyle name="Note" xfId="6810" builtinId="10" hidden="1"/>
    <cellStyle name="Note" xfId="7836" builtinId="10" hidden="1"/>
    <cellStyle name="Note" xfId="7869" builtinId="10" hidden="1"/>
    <cellStyle name="Note" xfId="7917" builtinId="10" hidden="1"/>
    <cellStyle name="Note" xfId="7967" builtinId="10" hidden="1"/>
    <cellStyle name="Note" xfId="8013" builtinId="10" hidden="1"/>
    <cellStyle name="Note" xfId="8056" builtinId="10" hidden="1"/>
    <cellStyle name="Note" xfId="8088" builtinId="10" hidden="1"/>
    <cellStyle name="Note" xfId="8053" builtinId="10" hidden="1"/>
    <cellStyle name="Note" xfId="8131" builtinId="10" hidden="1"/>
    <cellStyle name="Note" xfId="8206" builtinId="10" hidden="1"/>
    <cellStyle name="Note" xfId="8261" builtinId="10" hidden="1"/>
    <cellStyle name="Note" xfId="8309" builtinId="10" hidden="1"/>
    <cellStyle name="Note" xfId="8353" builtinId="10" hidden="1"/>
    <cellStyle name="Note" xfId="8385" builtinId="10" hidden="1"/>
    <cellStyle name="Note" xfId="8349" builtinId="10" hidden="1"/>
    <cellStyle name="Note" xfId="8427" builtinId="10" hidden="1"/>
    <cellStyle name="Note" xfId="8246" builtinId="10" hidden="1"/>
    <cellStyle name="Note" xfId="8543" builtinId="10" hidden="1"/>
    <cellStyle name="Note" xfId="8590" builtinId="10" hidden="1"/>
    <cellStyle name="Note" xfId="8634" builtinId="10" hidden="1"/>
    <cellStyle name="Note" xfId="8666" builtinId="10" hidden="1"/>
    <cellStyle name="Note" xfId="8630" builtinId="10" hidden="1"/>
    <cellStyle name="Note" xfId="8709" builtinId="10" hidden="1"/>
    <cellStyle name="Note" xfId="8526" builtinId="10" hidden="1"/>
    <cellStyle name="Note" xfId="8827" builtinId="10" hidden="1"/>
    <cellStyle name="Note" xfId="8873" builtinId="10" hidden="1"/>
    <cellStyle name="Note" xfId="8916" builtinId="10" hidden="1"/>
    <cellStyle name="Note" xfId="8947" builtinId="10" hidden="1"/>
    <cellStyle name="Note" xfId="8913" builtinId="10" hidden="1"/>
    <cellStyle name="Note" xfId="8989" builtinId="10" hidden="1"/>
    <cellStyle name="Note" xfId="8857" builtinId="10" hidden="1"/>
    <cellStyle name="Note" xfId="9090" builtinId="10" hidden="1"/>
    <cellStyle name="Note" xfId="9134" builtinId="10" hidden="1"/>
    <cellStyle name="Note" xfId="9174" builtinId="10" hidden="1"/>
    <cellStyle name="Note" xfId="9205" builtinId="10" hidden="1"/>
    <cellStyle name="Note" xfId="9171" builtinId="10" hidden="1"/>
    <cellStyle name="Note" xfId="9245" builtinId="10" hidden="1"/>
    <cellStyle name="Note" xfId="9325" builtinId="10" hidden="1"/>
    <cellStyle name="Note" xfId="9366" builtinId="10" hidden="1"/>
    <cellStyle name="Note" xfId="8051" builtinId="10" hidden="1"/>
    <cellStyle name="Note" xfId="9426" builtinId="10" hidden="1"/>
    <cellStyle name="Note" xfId="9465" builtinId="10" hidden="1"/>
    <cellStyle name="Note" xfId="9877" builtinId="10" hidden="1"/>
    <cellStyle name="Note" xfId="10903" builtinId="10" hidden="1"/>
    <cellStyle name="Note" xfId="10936" builtinId="10" hidden="1"/>
    <cellStyle name="Note" xfId="10984" builtinId="10" hidden="1"/>
    <cellStyle name="Note" xfId="11034" builtinId="10" hidden="1"/>
    <cellStyle name="Note" xfId="11080" builtinId="10" hidden="1"/>
    <cellStyle name="Note" xfId="11123" builtinId="10" hidden="1"/>
    <cellStyle name="Note" xfId="11155" builtinId="10" hidden="1"/>
    <cellStyle name="Note" xfId="11120" builtinId="10" hidden="1"/>
    <cellStyle name="Note" xfId="11198" builtinId="10" hidden="1"/>
    <cellStyle name="Note" xfId="11273" builtinId="10" hidden="1"/>
    <cellStyle name="Note" xfId="11329" builtinId="10" hidden="1"/>
    <cellStyle name="Note" xfId="11377" builtinId="10" hidden="1"/>
    <cellStyle name="Note" xfId="11421" builtinId="10" hidden="1"/>
    <cellStyle name="Note" xfId="11453" builtinId="10" hidden="1"/>
    <cellStyle name="Note" xfId="11417" builtinId="10" hidden="1"/>
    <cellStyle name="Note" xfId="11495" builtinId="10" hidden="1"/>
    <cellStyle name="Note" xfId="11314" builtinId="10" hidden="1"/>
    <cellStyle name="Note" xfId="11611" builtinId="10" hidden="1"/>
    <cellStyle name="Note" xfId="11658" builtinId="10" hidden="1"/>
    <cellStyle name="Note" xfId="11702" builtinId="10" hidden="1"/>
    <cellStyle name="Note" xfId="11734" builtinId="10" hidden="1"/>
    <cellStyle name="Note" xfId="11698" builtinId="10" hidden="1"/>
    <cellStyle name="Note" xfId="11777" builtinId="10" hidden="1"/>
    <cellStyle name="Note" xfId="11594" builtinId="10" hidden="1"/>
    <cellStyle name="Note" xfId="11895" builtinId="10" hidden="1"/>
    <cellStyle name="Note" xfId="11941" builtinId="10" hidden="1"/>
    <cellStyle name="Note" xfId="11984" builtinId="10" hidden="1"/>
    <cellStyle name="Note" xfId="12015" builtinId="10" hidden="1"/>
    <cellStyle name="Note" xfId="11981" builtinId="10" hidden="1"/>
    <cellStyle name="Note" xfId="12057" builtinId="10" hidden="1"/>
    <cellStyle name="Note" xfId="11925" builtinId="10" hidden="1"/>
    <cellStyle name="Note" xfId="12159" builtinId="10" hidden="1"/>
    <cellStyle name="Note" xfId="12203" builtinId="10" hidden="1"/>
    <cellStyle name="Note" xfId="12244" builtinId="10" hidden="1"/>
    <cellStyle name="Note" xfId="12275" builtinId="10" hidden="1"/>
    <cellStyle name="Note" xfId="12241" builtinId="10" hidden="1"/>
    <cellStyle name="Note" xfId="12316" builtinId="10" hidden="1"/>
    <cellStyle name="Note" xfId="12396" builtinId="10" hidden="1"/>
    <cellStyle name="Note" xfId="12437" builtinId="10" hidden="1"/>
    <cellStyle name="Note" xfId="12477" builtinId="10" hidden="1"/>
    <cellStyle name="Note" xfId="12519" builtinId="10" hidden="1"/>
    <cellStyle name="Note" xfId="12558" builtinId="10" hidden="1"/>
    <cellStyle name="Note" xfId="12969" builtinId="10" hidden="1"/>
    <cellStyle name="Note" xfId="13995" builtinId="10" hidden="1"/>
    <cellStyle name="Note" xfId="14028" builtinId="10" hidden="1"/>
    <cellStyle name="Note" xfId="14075" builtinId="10" hidden="1"/>
    <cellStyle name="Note" xfId="14125" builtinId="10" hidden="1"/>
    <cellStyle name="Note" xfId="14171" builtinId="10" hidden="1"/>
    <cellStyle name="Note" xfId="14213" builtinId="10" hidden="1"/>
    <cellStyle name="Note" xfId="14245" builtinId="10" hidden="1"/>
    <cellStyle name="Note" xfId="14210" builtinId="10" hidden="1"/>
    <cellStyle name="Note" xfId="14287" builtinId="10" hidden="1"/>
    <cellStyle name="Note" xfId="14361" builtinId="10" hidden="1"/>
    <cellStyle name="Note" xfId="14416" builtinId="10" hidden="1"/>
    <cellStyle name="Note" xfId="14464" builtinId="10" hidden="1"/>
    <cellStyle name="Note" xfId="14507" builtinId="10" hidden="1"/>
    <cellStyle name="Note" xfId="14539" builtinId="10" hidden="1"/>
    <cellStyle name="Note" xfId="14503" builtinId="10" hidden="1"/>
    <cellStyle name="Note" xfId="14580" builtinId="10" hidden="1"/>
    <cellStyle name="Note" xfId="14401" builtinId="10" hidden="1"/>
    <cellStyle name="Note" xfId="14695" builtinId="10" hidden="1"/>
    <cellStyle name="Note" xfId="14742" builtinId="10" hidden="1"/>
    <cellStyle name="Note" xfId="14785" builtinId="10" hidden="1"/>
    <cellStyle name="Note" xfId="14817" builtinId="10" hidden="1"/>
    <cellStyle name="Note" xfId="14781" builtinId="10" hidden="1"/>
    <cellStyle name="Note" xfId="14859" builtinId="10" hidden="1"/>
    <cellStyle name="Note" xfId="14678" builtinId="10" hidden="1"/>
    <cellStyle name="Note" xfId="14976" builtinId="10" hidden="1"/>
    <cellStyle name="Note" xfId="15022" builtinId="10" hidden="1"/>
    <cellStyle name="Note" xfId="15064" builtinId="10" hidden="1"/>
    <cellStyle name="Note" xfId="15095" builtinId="10" hidden="1"/>
    <cellStyle name="Note" xfId="15061" builtinId="10" hidden="1"/>
    <cellStyle name="Note" xfId="15136" builtinId="10" hidden="1"/>
    <cellStyle name="Note" xfId="15006" builtinId="10" hidden="1"/>
    <cellStyle name="Note" xfId="15237" builtinId="10" hidden="1"/>
    <cellStyle name="Note" xfId="15281" builtinId="10" hidden="1"/>
    <cellStyle name="Note" xfId="15321" builtinId="10" hidden="1"/>
    <cellStyle name="Note" xfId="15352" builtinId="10" hidden="1"/>
    <cellStyle name="Note" xfId="15318" builtinId="10" hidden="1"/>
    <cellStyle name="Note" xfId="15392" builtinId="10" hidden="1"/>
    <cellStyle name="Note" xfId="15472" builtinId="10" hidden="1"/>
    <cellStyle name="Note" xfId="15513" builtinId="10" hidden="1"/>
    <cellStyle name="Note 4" xfId="312" hidden="1"/>
    <cellStyle name="Note 4" xfId="399" hidden="1"/>
    <cellStyle name="Note 4" xfId="484" hidden="1"/>
    <cellStyle name="Note 4" xfId="554" hidden="1"/>
    <cellStyle name="Note 4" xfId="695" hidden="1"/>
    <cellStyle name="Note 4" xfId="780" hidden="1"/>
    <cellStyle name="Note 4" xfId="866" hidden="1"/>
    <cellStyle name="Note 4" xfId="935" hidden="1"/>
    <cellStyle name="Note 4" xfId="1031" hidden="1"/>
    <cellStyle name="Note 4" xfId="1116" hidden="1"/>
    <cellStyle name="Note 4" xfId="1201" hidden="1"/>
    <cellStyle name="Note 4" xfId="1273" hidden="1"/>
    <cellStyle name="Note 4" xfId="1361" hidden="1"/>
    <cellStyle name="Note 4" xfId="1441" hidden="1"/>
    <cellStyle name="Note 4" xfId="1518" hidden="1"/>
    <cellStyle name="Note 4" xfId="1583" hidden="1"/>
    <cellStyle name="Note 4" xfId="3409" hidden="1"/>
    <cellStyle name="Note 4" xfId="3496" hidden="1"/>
    <cellStyle name="Note 4" xfId="3581" hidden="1"/>
    <cellStyle name="Note 4" xfId="3651" hidden="1"/>
    <cellStyle name="Note 4" xfId="3792" hidden="1"/>
    <cellStyle name="Note 4" xfId="3877" hidden="1"/>
    <cellStyle name="Note 4" xfId="3963" hidden="1"/>
    <cellStyle name="Note 4" xfId="4032" hidden="1"/>
    <cellStyle name="Note 4" xfId="4128" hidden="1"/>
    <cellStyle name="Note 4" xfId="4213" hidden="1"/>
    <cellStyle name="Note 4" xfId="4298" hidden="1"/>
    <cellStyle name="Note 4" xfId="4370" hidden="1"/>
    <cellStyle name="Note 4" xfId="4458" hidden="1"/>
    <cellStyle name="Note 4" xfId="4538" hidden="1"/>
    <cellStyle name="Note 4" xfId="4615" hidden="1"/>
    <cellStyle name="Note 4" xfId="4680" hidden="1"/>
    <cellStyle name="Note 4" xfId="6490" hidden="1"/>
    <cellStyle name="Note 4" xfId="6577" hidden="1"/>
    <cellStyle name="Note 4" xfId="6662" hidden="1"/>
    <cellStyle name="Note 4" xfId="6732" hidden="1"/>
    <cellStyle name="Note 4" xfId="6873" hidden="1"/>
    <cellStyle name="Note 4" xfId="6958" hidden="1"/>
    <cellStyle name="Note 4" xfId="7044" hidden="1"/>
    <cellStyle name="Note 4" xfId="7113" hidden="1"/>
    <cellStyle name="Note 4" xfId="7209" hidden="1"/>
    <cellStyle name="Note 4" xfId="7294" hidden="1"/>
    <cellStyle name="Note 4" xfId="7379" hidden="1"/>
    <cellStyle name="Note 4" xfId="7451" hidden="1"/>
    <cellStyle name="Note 4" xfId="7539" hidden="1"/>
    <cellStyle name="Note 4" xfId="7619" hidden="1"/>
    <cellStyle name="Note 4" xfId="7696" hidden="1"/>
    <cellStyle name="Note 4" xfId="7761" hidden="1"/>
    <cellStyle name="Note 4" xfId="9557" hidden="1"/>
    <cellStyle name="Note 4" xfId="9644" hidden="1"/>
    <cellStyle name="Note 4" xfId="9729" hidden="1"/>
    <cellStyle name="Note 4" xfId="9799" hidden="1"/>
    <cellStyle name="Note 4" xfId="9940" hidden="1"/>
    <cellStyle name="Note 4" xfId="10025" hidden="1"/>
    <cellStyle name="Note 4" xfId="10111" hidden="1"/>
    <cellStyle name="Note 4" xfId="10180" hidden="1"/>
    <cellStyle name="Note 4" xfId="10276" hidden="1"/>
    <cellStyle name="Note 4" xfId="10361" hidden="1"/>
    <cellStyle name="Note 4" xfId="10446" hidden="1"/>
    <cellStyle name="Note 4" xfId="10518" hidden="1"/>
    <cellStyle name="Note 4" xfId="10606" hidden="1"/>
    <cellStyle name="Note 4" xfId="10686" hidden="1"/>
    <cellStyle name="Note 4" xfId="10763" hidden="1"/>
    <cellStyle name="Note 4" xfId="10828" hidden="1"/>
    <cellStyle name="Note 4" xfId="12649" hidden="1"/>
    <cellStyle name="Note 4" xfId="12736" hidden="1"/>
    <cellStyle name="Note 4" xfId="12821" hidden="1"/>
    <cellStyle name="Note 4" xfId="12891" hidden="1"/>
    <cellStyle name="Note 4" xfId="13032" hidden="1"/>
    <cellStyle name="Note 4" xfId="13117" hidden="1"/>
    <cellStyle name="Note 4" xfId="13203" hidden="1"/>
    <cellStyle name="Note 4" xfId="13272" hidden="1"/>
    <cellStyle name="Note 4" xfId="13368" hidden="1"/>
    <cellStyle name="Note 4" xfId="13453" hidden="1"/>
    <cellStyle name="Note 4" xfId="13538" hidden="1"/>
    <cellStyle name="Note 4" xfId="13610" hidden="1"/>
    <cellStyle name="Note 4" xfId="13698" hidden="1"/>
    <cellStyle name="Note 4" xfId="13778" hidden="1"/>
    <cellStyle name="Note 4" xfId="13855" hidden="1"/>
    <cellStyle name="Note 4" xfId="13920" hidden="1"/>
    <cellStyle name="Output" xfId="12" builtinId="21" hidden="1"/>
    <cellStyle name="Output" xfId="69" builtinId="21" hidden="1"/>
    <cellStyle name="Output" xfId="117" builtinId="21" hidden="1"/>
    <cellStyle name="Output" xfId="173" builtinId="21" hidden="1"/>
    <cellStyle name="Output" xfId="213" builtinId="21" hidden="1"/>
    <cellStyle name="Output" xfId="262" builtinId="21" hidden="1"/>
    <cellStyle name="Output" xfId="307" builtinId="21" hidden="1"/>
    <cellStyle name="Output" xfId="350" builtinId="21" hidden="1"/>
    <cellStyle name="Output" xfId="394" builtinId="21" hidden="1"/>
    <cellStyle name="Output" xfId="431" builtinId="21" hidden="1"/>
    <cellStyle name="Output" xfId="479" builtinId="21" hidden="1"/>
    <cellStyle name="Output" xfId="515" builtinId="21" hidden="1"/>
    <cellStyle name="Output" xfId="559" builtinId="21" hidden="1"/>
    <cellStyle name="Output" xfId="597" builtinId="21" hidden="1"/>
    <cellStyle name="Output" xfId="646" builtinId="21" hidden="1"/>
    <cellStyle name="Output" xfId="690" builtinId="21" hidden="1"/>
    <cellStyle name="Output" xfId="732" builtinId="21" hidden="1"/>
    <cellStyle name="Output" xfId="775" builtinId="21" hidden="1"/>
    <cellStyle name="Output" xfId="812" builtinId="21" hidden="1"/>
    <cellStyle name="Output" xfId="861" builtinId="21" hidden="1"/>
    <cellStyle name="Output" xfId="897" builtinId="21" hidden="1"/>
    <cellStyle name="Output" xfId="941" builtinId="21" hidden="1"/>
    <cellStyle name="Output" xfId="976" builtinId="21" hidden="1"/>
    <cellStyle name="Output" xfId="847" builtinId="21" hidden="1"/>
    <cellStyle name="Output" xfId="1026" builtinId="21" hidden="1"/>
    <cellStyle name="Output" xfId="1068" builtinId="21" hidden="1"/>
    <cellStyle name="Output" xfId="1111" builtinId="21" hidden="1"/>
    <cellStyle name="Output" xfId="1148" builtinId="21" hidden="1"/>
    <cellStyle name="Output" xfId="1196" builtinId="21" hidden="1"/>
    <cellStyle name="Output" xfId="1233" builtinId="21" hidden="1"/>
    <cellStyle name="Output" xfId="1279" builtinId="21" hidden="1"/>
    <cellStyle name="Output" xfId="1316" builtinId="21" hidden="1"/>
    <cellStyle name="Output" xfId="1350" builtinId="21" hidden="1"/>
    <cellStyle name="Output" xfId="1356" builtinId="21" hidden="1"/>
    <cellStyle name="Output" xfId="1396" builtinId="21" hidden="1"/>
    <cellStyle name="Output" xfId="1436" builtinId="21" hidden="1"/>
    <cellStyle name="Output" xfId="1471" builtinId="21" hidden="1"/>
    <cellStyle name="Output" xfId="1513" builtinId="21" hidden="1"/>
    <cellStyle name="Output" xfId="1548" builtinId="21" hidden="1"/>
    <cellStyle name="Output" xfId="1588" builtinId="21" hidden="1"/>
    <cellStyle name="Output" xfId="1621" builtinId="21" hidden="1"/>
    <cellStyle name="Output" xfId="315" builtinId="21" hidden="1"/>
    <cellStyle name="Output" xfId="1653" builtinId="21" hidden="1"/>
    <cellStyle name="Output" xfId="1696" builtinId="21" hidden="1"/>
    <cellStyle name="Output" xfId="1734" builtinId="21" hidden="1"/>
    <cellStyle name="Output" xfId="1784" builtinId="21" hidden="1"/>
    <cellStyle name="Output" xfId="1830" builtinId="21" hidden="1"/>
    <cellStyle name="Output" xfId="1867" builtinId="21" hidden="1"/>
    <cellStyle name="Output" xfId="1884" builtinId="21" hidden="1"/>
    <cellStyle name="Output" xfId="1948" builtinId="21" hidden="1"/>
    <cellStyle name="Output" xfId="1959" builtinId="21" hidden="1"/>
    <cellStyle name="Output" xfId="1770" builtinId="21" hidden="1"/>
    <cellStyle name="Output" xfId="2079" builtinId="21" hidden="1"/>
    <cellStyle name="Output" xfId="2127" builtinId="21" hidden="1"/>
    <cellStyle name="Output" xfId="2164" builtinId="21" hidden="1"/>
    <cellStyle name="Output" xfId="2182" builtinId="21" hidden="1"/>
    <cellStyle name="Output" xfId="2245" builtinId="21" hidden="1"/>
    <cellStyle name="Output" xfId="2256" builtinId="21" hidden="1"/>
    <cellStyle name="Output" xfId="1728" builtinId="21" hidden="1"/>
    <cellStyle name="Output" xfId="2361" builtinId="21" hidden="1"/>
    <cellStyle name="Output" xfId="2408" builtinId="21" hidden="1"/>
    <cellStyle name="Output" xfId="2445" builtinId="21" hidden="1"/>
    <cellStyle name="Output" xfId="2463" builtinId="21" hidden="1"/>
    <cellStyle name="Output" xfId="2527" builtinId="21" hidden="1"/>
    <cellStyle name="Output" xfId="2538" builtinId="21" hidden="1"/>
    <cellStyle name="Output" xfId="2351" builtinId="21" hidden="1"/>
    <cellStyle name="Output" xfId="2645" builtinId="21" hidden="1"/>
    <cellStyle name="Output" xfId="2691" builtinId="21" hidden="1"/>
    <cellStyle name="Output" xfId="2728" builtinId="21" hidden="1"/>
    <cellStyle name="Output" xfId="2744" builtinId="21" hidden="1"/>
    <cellStyle name="Output" xfId="2807" builtinId="21" hidden="1"/>
    <cellStyle name="Output" xfId="2818" builtinId="21" hidden="1"/>
    <cellStyle name="Output" xfId="2345" builtinId="21" hidden="1"/>
    <cellStyle name="Output" xfId="2909" builtinId="21" hidden="1"/>
    <cellStyle name="Output" xfId="2953" builtinId="21" hidden="1"/>
    <cellStyle name="Output" xfId="2988" builtinId="21" hidden="1"/>
    <cellStyle name="Output" xfId="3004" builtinId="21" hidden="1"/>
    <cellStyle name="Output" xfId="3066" builtinId="21" hidden="1"/>
    <cellStyle name="Output" xfId="3077" builtinId="21" hidden="1"/>
    <cellStyle name="Output" xfId="3146" builtinId="21" hidden="1"/>
    <cellStyle name="Output" xfId="3187" builtinId="21" hidden="1"/>
    <cellStyle name="Output" xfId="156" builtinId="21" hidden="1"/>
    <cellStyle name="Output" xfId="3270" builtinId="21" hidden="1"/>
    <cellStyle name="Output" xfId="3310" builtinId="21" hidden="1"/>
    <cellStyle name="Output" xfId="3359" builtinId="21" hidden="1"/>
    <cellStyle name="Output" xfId="3404" builtinId="21" hidden="1"/>
    <cellStyle name="Output" xfId="3447" builtinId="21" hidden="1"/>
    <cellStyle name="Output" xfId="3491" builtinId="21" hidden="1"/>
    <cellStyle name="Output" xfId="3528" builtinId="21" hidden="1"/>
    <cellStyle name="Output" xfId="3576" builtinId="21" hidden="1"/>
    <cellStyle name="Output" xfId="3612" builtinId="21" hidden="1"/>
    <cellStyle name="Output" xfId="3656" builtinId="21" hidden="1"/>
    <cellStyle name="Output" xfId="3694" builtinId="21" hidden="1"/>
    <cellStyle name="Output" xfId="3743" builtinId="21" hidden="1"/>
    <cellStyle name="Output" xfId="3787" builtinId="21" hidden="1"/>
    <cellStyle name="Output" xfId="3829" builtinId="21" hidden="1"/>
    <cellStyle name="Output" xfId="3872" builtinId="21" hidden="1"/>
    <cellStyle name="Output" xfId="3909" builtinId="21" hidden="1"/>
    <cellStyle name="Output" xfId="3958" builtinId="21" hidden="1"/>
    <cellStyle name="Output" xfId="3994" builtinId="21" hidden="1"/>
    <cellStyle name="Output" xfId="4038" builtinId="21" hidden="1"/>
    <cellStyle name="Output" xfId="4073" builtinId="21" hidden="1"/>
    <cellStyle name="Output" xfId="3944" builtinId="21" hidden="1"/>
    <cellStyle name="Output" xfId="4123" builtinId="21" hidden="1"/>
    <cellStyle name="Output" xfId="4165" builtinId="21" hidden="1"/>
    <cellStyle name="Output" xfId="4208" builtinId="21" hidden="1"/>
    <cellStyle name="Output" xfId="4245" builtinId="21" hidden="1"/>
    <cellStyle name="Output" xfId="4293" builtinId="21" hidden="1"/>
    <cellStyle name="Output" xfId="4330" builtinId="21" hidden="1"/>
    <cellStyle name="Output" xfId="4376" builtinId="21" hidden="1"/>
    <cellStyle name="Output" xfId="4413" builtinId="21" hidden="1"/>
    <cellStyle name="Output" xfId="4447" builtinId="21" hidden="1"/>
    <cellStyle name="Output" xfId="4453" builtinId="21" hidden="1"/>
    <cellStyle name="Output" xfId="4493" builtinId="21" hidden="1"/>
    <cellStyle name="Output" xfId="4533" builtinId="21" hidden="1"/>
    <cellStyle name="Output" xfId="4568" builtinId="21" hidden="1"/>
    <cellStyle name="Output" xfId="4610" builtinId="21" hidden="1"/>
    <cellStyle name="Output" xfId="4645" builtinId="21" hidden="1"/>
    <cellStyle name="Output" xfId="4685" builtinId="21" hidden="1"/>
    <cellStyle name="Output" xfId="4718" builtinId="21" hidden="1"/>
    <cellStyle name="Output" xfId="3412" builtinId="21" hidden="1"/>
    <cellStyle name="Output" xfId="4750" builtinId="21" hidden="1"/>
    <cellStyle name="Output" xfId="4793" builtinId="21" hidden="1"/>
    <cellStyle name="Output" xfId="4831" builtinId="21" hidden="1"/>
    <cellStyle name="Output" xfId="4881" builtinId="21" hidden="1"/>
    <cellStyle name="Output" xfId="4927" builtinId="21" hidden="1"/>
    <cellStyle name="Output" xfId="4964" builtinId="21" hidden="1"/>
    <cellStyle name="Output" xfId="4981" builtinId="21" hidden="1"/>
    <cellStyle name="Output" xfId="5045" builtinId="21" hidden="1"/>
    <cellStyle name="Output" xfId="5056" builtinId="21" hidden="1"/>
    <cellStyle name="Output" xfId="4867" builtinId="21" hidden="1"/>
    <cellStyle name="Output" xfId="5176" builtinId="21" hidden="1"/>
    <cellStyle name="Output" xfId="5224" builtinId="21" hidden="1"/>
    <cellStyle name="Output" xfId="5261" builtinId="21" hidden="1"/>
    <cellStyle name="Output" xfId="5279" builtinId="21" hidden="1"/>
    <cellStyle name="Output" xfId="5342" builtinId="21" hidden="1"/>
    <cellStyle name="Output" xfId="5353" builtinId="21" hidden="1"/>
    <cellStyle name="Output" xfId="4825" builtinId="21" hidden="1"/>
    <cellStyle name="Output" xfId="5458" builtinId="21" hidden="1"/>
    <cellStyle name="Output" xfId="5505" builtinId="21" hidden="1"/>
    <cellStyle name="Output" xfId="5542" builtinId="21" hidden="1"/>
    <cellStyle name="Output" xfId="5560" builtinId="21" hidden="1"/>
    <cellStyle name="Output" xfId="5624" builtinId="21" hidden="1"/>
    <cellStyle name="Output" xfId="5635" builtinId="21" hidden="1"/>
    <cellStyle name="Output" xfId="5448" builtinId="21" hidden="1"/>
    <cellStyle name="Output" xfId="5742" builtinId="21" hidden="1"/>
    <cellStyle name="Output" xfId="5788" builtinId="21" hidden="1"/>
    <cellStyle name="Output" xfId="5825" builtinId="21" hidden="1"/>
    <cellStyle name="Output" xfId="5841" builtinId="21" hidden="1"/>
    <cellStyle name="Output" xfId="5904" builtinId="21" hidden="1"/>
    <cellStyle name="Output" xfId="5915" builtinId="21" hidden="1"/>
    <cellStyle name="Output" xfId="5442" builtinId="21" hidden="1"/>
    <cellStyle name="Output" xfId="6006" builtinId="21" hidden="1"/>
    <cellStyle name="Output" xfId="6050" builtinId="21" hidden="1"/>
    <cellStyle name="Output" xfId="6085" builtinId="21" hidden="1"/>
    <cellStyle name="Output" xfId="6101" builtinId="21" hidden="1"/>
    <cellStyle name="Output" xfId="6163" builtinId="21" hidden="1"/>
    <cellStyle name="Output" xfId="6174" builtinId="21" hidden="1"/>
    <cellStyle name="Output" xfId="6243" builtinId="21" hidden="1"/>
    <cellStyle name="Output" xfId="6284" builtinId="21" hidden="1"/>
    <cellStyle name="Output" xfId="3258" builtinId="21" hidden="1"/>
    <cellStyle name="Output" xfId="6353" builtinId="21" hidden="1"/>
    <cellStyle name="Output" xfId="6393" builtinId="21" hidden="1"/>
    <cellStyle name="Output" xfId="6440" builtinId="21" hidden="1"/>
    <cellStyle name="Output" xfId="6485" builtinId="21" hidden="1"/>
    <cellStyle name="Output" xfId="6528" builtinId="21" hidden="1"/>
    <cellStyle name="Output" xfId="6572" builtinId="21" hidden="1"/>
    <cellStyle name="Output" xfId="6609" builtinId="21" hidden="1"/>
    <cellStyle name="Output" xfId="6657" builtinId="21" hidden="1"/>
    <cellStyle name="Output" xfId="6693" builtinId="21" hidden="1"/>
    <cellStyle name="Output" xfId="6737" builtinId="21" hidden="1"/>
    <cellStyle name="Output" xfId="6775" builtinId="21" hidden="1"/>
    <cellStyle name="Output" xfId="6824" builtinId="21" hidden="1"/>
    <cellStyle name="Output" xfId="6868" builtinId="21" hidden="1"/>
    <cellStyle name="Output" xfId="6910" builtinId="21" hidden="1"/>
    <cellStyle name="Output" xfId="6953" builtinId="21" hidden="1"/>
    <cellStyle name="Output" xfId="6990" builtinId="21" hidden="1"/>
    <cellStyle name="Output" xfId="7039" builtinId="21" hidden="1"/>
    <cellStyle name="Output" xfId="7075" builtinId="21" hidden="1"/>
    <cellStyle name="Output" xfId="7119" builtinId="21" hidden="1"/>
    <cellStyle name="Output" xfId="7154" builtinId="21" hidden="1"/>
    <cellStyle name="Output" xfId="7025" builtinId="21" hidden="1"/>
    <cellStyle name="Output" xfId="7204" builtinId="21" hidden="1"/>
    <cellStyle name="Output" xfId="7246" builtinId="21" hidden="1"/>
    <cellStyle name="Output" xfId="7289" builtinId="21" hidden="1"/>
    <cellStyle name="Output" xfId="7326" builtinId="21" hidden="1"/>
    <cellStyle name="Output" xfId="7374" builtinId="21" hidden="1"/>
    <cellStyle name="Output" xfId="7411" builtinId="21" hidden="1"/>
    <cellStyle name="Output" xfId="7457" builtinId="21" hidden="1"/>
    <cellStyle name="Output" xfId="7494" builtinId="21" hidden="1"/>
    <cellStyle name="Output" xfId="7528" builtinId="21" hidden="1"/>
    <cellStyle name="Output" xfId="7534" builtinId="21" hidden="1"/>
    <cellStyle name="Output" xfId="7574" builtinId="21" hidden="1"/>
    <cellStyle name="Output" xfId="7614" builtinId="21" hidden="1"/>
    <cellStyle name="Output" xfId="7649" builtinId="21" hidden="1"/>
    <cellStyle name="Output" xfId="7691" builtinId="21" hidden="1"/>
    <cellStyle name="Output" xfId="7726" builtinId="21" hidden="1"/>
    <cellStyle name="Output" xfId="7766" builtinId="21" hidden="1"/>
    <cellStyle name="Output" xfId="7799" builtinId="21" hidden="1"/>
    <cellStyle name="Output" xfId="6493" builtinId="21" hidden="1"/>
    <cellStyle name="Output" xfId="7831" builtinId="21" hidden="1"/>
    <cellStyle name="Output" xfId="7874" builtinId="21" hidden="1"/>
    <cellStyle name="Output" xfId="7912" builtinId="21" hidden="1"/>
    <cellStyle name="Output" xfId="7962" builtinId="21" hidden="1"/>
    <cellStyle name="Output" xfId="8008" builtinId="21" hidden="1"/>
    <cellStyle name="Output" xfId="8045" builtinId="21" hidden="1"/>
    <cellStyle name="Output" xfId="8062" builtinId="21" hidden="1"/>
    <cellStyle name="Output" xfId="8126" builtinId="21" hidden="1"/>
    <cellStyle name="Output" xfId="8137" builtinId="21" hidden="1"/>
    <cellStyle name="Output" xfId="7948" builtinId="21" hidden="1"/>
    <cellStyle name="Output" xfId="8256" builtinId="21" hidden="1"/>
    <cellStyle name="Output" xfId="8304" builtinId="21" hidden="1"/>
    <cellStyle name="Output" xfId="8341" builtinId="21" hidden="1"/>
    <cellStyle name="Output" xfId="8359" builtinId="21" hidden="1"/>
    <cellStyle name="Output" xfId="8422" builtinId="21" hidden="1"/>
    <cellStyle name="Output" xfId="8433" builtinId="21" hidden="1"/>
    <cellStyle name="Output" xfId="7906" builtinId="21" hidden="1"/>
    <cellStyle name="Output" xfId="8538" builtinId="21" hidden="1"/>
    <cellStyle name="Output" xfId="8585" builtinId="21" hidden="1"/>
    <cellStyle name="Output" xfId="8622" builtinId="21" hidden="1"/>
    <cellStyle name="Output" xfId="8640" builtinId="21" hidden="1"/>
    <cellStyle name="Output" xfId="8704" builtinId="21" hidden="1"/>
    <cellStyle name="Output" xfId="8715" builtinId="21" hidden="1"/>
    <cellStyle name="Output" xfId="8528" builtinId="21" hidden="1"/>
    <cellStyle name="Output" xfId="8822" builtinId="21" hidden="1"/>
    <cellStyle name="Output" xfId="8868" builtinId="21" hidden="1"/>
    <cellStyle name="Output" xfId="8905" builtinId="21" hidden="1"/>
    <cellStyle name="Output" xfId="8921" builtinId="21" hidden="1"/>
    <cellStyle name="Output" xfId="8984" builtinId="21" hidden="1"/>
    <cellStyle name="Output" xfId="8995" builtinId="21" hidden="1"/>
    <cellStyle name="Output" xfId="8522" builtinId="21" hidden="1"/>
    <cellStyle name="Output" xfId="9085" builtinId="21" hidden="1"/>
    <cellStyle name="Output" xfId="9129" builtinId="21" hidden="1"/>
    <cellStyle name="Output" xfId="9164" builtinId="21" hidden="1"/>
    <cellStyle name="Output" xfId="9179" builtinId="21" hidden="1"/>
    <cellStyle name="Output" xfId="9241" builtinId="21" hidden="1"/>
    <cellStyle name="Output" xfId="9251" builtinId="21" hidden="1"/>
    <cellStyle name="Output" xfId="9320" builtinId="21" hidden="1"/>
    <cellStyle name="Output" xfId="9361" builtinId="21" hidden="1"/>
    <cellStyle name="Output" xfId="8499" builtinId="21" hidden="1"/>
    <cellStyle name="Output" xfId="9421" builtinId="21" hidden="1"/>
    <cellStyle name="Output" xfId="9460" builtinId="21" hidden="1"/>
    <cellStyle name="Output" xfId="9507" builtinId="21" hidden="1"/>
    <cellStyle name="Output" xfId="9552" builtinId="21" hidden="1"/>
    <cellStyle name="Output" xfId="9595" builtinId="21" hidden="1"/>
    <cellStyle name="Output" xfId="9639" builtinId="21" hidden="1"/>
    <cellStyle name="Output" xfId="9676" builtinId="21" hidden="1"/>
    <cellStyle name="Output" xfId="9724" builtinId="21" hidden="1"/>
    <cellStyle name="Output" xfId="9760" builtinId="21" hidden="1"/>
    <cellStyle name="Output" xfId="9804" builtinId="21" hidden="1"/>
    <cellStyle name="Output" xfId="9842" builtinId="21" hidden="1"/>
    <cellStyle name="Output" xfId="9891" builtinId="21" hidden="1"/>
    <cellStyle name="Output" xfId="9935" builtinId="21" hidden="1"/>
    <cellStyle name="Output" xfId="9977" builtinId="21" hidden="1"/>
    <cellStyle name="Output" xfId="10020" builtinId="21" hidden="1"/>
    <cellStyle name="Output" xfId="10057" builtinId="21" hidden="1"/>
    <cellStyle name="Output" xfId="10106" builtinId="21" hidden="1"/>
    <cellStyle name="Output" xfId="10142" builtinId="21" hidden="1"/>
    <cellStyle name="Output" xfId="10186" builtinId="21" hidden="1"/>
    <cellStyle name="Output" xfId="10221" builtinId="21" hidden="1"/>
    <cellStyle name="Output" xfId="10092" builtinId="21" hidden="1"/>
    <cellStyle name="Output" xfId="10271" builtinId="21" hidden="1"/>
    <cellStyle name="Output" xfId="10313" builtinId="21" hidden="1"/>
    <cellStyle name="Output" xfId="10356" builtinId="21" hidden="1"/>
    <cellStyle name="Output" xfId="10393" builtinId="21" hidden="1"/>
    <cellStyle name="Output" xfId="10441" builtinId="21" hidden="1"/>
    <cellStyle name="Output" xfId="10478" builtinId="21" hidden="1"/>
    <cellStyle name="Output" xfId="10524" builtinId="21" hidden="1"/>
    <cellStyle name="Output" xfId="10561" builtinId="21" hidden="1"/>
    <cellStyle name="Output" xfId="10595" builtinId="21" hidden="1"/>
    <cellStyle name="Output" xfId="10601" builtinId="21" hidden="1"/>
    <cellStyle name="Output" xfId="10641" builtinId="21" hidden="1"/>
    <cellStyle name="Output" xfId="10681" builtinId="21" hidden="1"/>
    <cellStyle name="Output" xfId="10716" builtinId="21" hidden="1"/>
    <cellStyle name="Output" xfId="10758" builtinId="21" hidden="1"/>
    <cellStyle name="Output" xfId="10793" builtinId="21" hidden="1"/>
    <cellStyle name="Output" xfId="10833" builtinId="21" hidden="1"/>
    <cellStyle name="Output" xfId="10866" builtinId="21" hidden="1"/>
    <cellStyle name="Output" xfId="9560" builtinId="21" hidden="1"/>
    <cellStyle name="Output" xfId="10898" builtinId="21" hidden="1"/>
    <cellStyle name="Output" xfId="10941" builtinId="21" hidden="1"/>
    <cellStyle name="Output" xfId="10979" builtinId="21" hidden="1"/>
    <cellStyle name="Output" xfId="11029" builtinId="21" hidden="1"/>
    <cellStyle name="Output" xfId="11075" builtinId="21" hidden="1"/>
    <cellStyle name="Output" xfId="11112" builtinId="21" hidden="1"/>
    <cellStyle name="Output" xfId="11129" builtinId="21" hidden="1"/>
    <cellStyle name="Output" xfId="11193" builtinId="21" hidden="1"/>
    <cellStyle name="Output" xfId="11204" builtinId="21" hidden="1"/>
    <cellStyle name="Output" xfId="11015" builtinId="21" hidden="1"/>
    <cellStyle name="Output" xfId="11324" builtinId="21" hidden="1"/>
    <cellStyle name="Output" xfId="11372" builtinId="21" hidden="1"/>
    <cellStyle name="Output" xfId="11409" builtinId="21" hidden="1"/>
    <cellStyle name="Output" xfId="11427" builtinId="21" hidden="1"/>
    <cellStyle name="Output" xfId="11490" builtinId="21" hidden="1"/>
    <cellStyle name="Output" xfId="11501" builtinId="21" hidden="1"/>
    <cellStyle name="Output" xfId="10973" builtinId="21" hidden="1"/>
    <cellStyle name="Output" xfId="11606" builtinId="21" hidden="1"/>
    <cellStyle name="Output" xfId="11653" builtinId="21" hidden="1"/>
    <cellStyle name="Output" xfId="11690" builtinId="21" hidden="1"/>
    <cellStyle name="Output" xfId="11708" builtinId="21" hidden="1"/>
    <cellStyle name="Output" xfId="11772" builtinId="21" hidden="1"/>
    <cellStyle name="Output" xfId="11783" builtinId="21" hidden="1"/>
    <cellStyle name="Output" xfId="11596" builtinId="21" hidden="1"/>
    <cellStyle name="Output" xfId="11890" builtinId="21" hidden="1"/>
    <cellStyle name="Output" xfId="11936" builtinId="21" hidden="1"/>
    <cellStyle name="Output" xfId="11973" builtinId="21" hidden="1"/>
    <cellStyle name="Output" xfId="11989" builtinId="21" hidden="1"/>
    <cellStyle name="Output" xfId="12052" builtinId="21" hidden="1"/>
    <cellStyle name="Output" xfId="12063" builtinId="21" hidden="1"/>
    <cellStyle name="Output" xfId="11590" builtinId="21" hidden="1"/>
    <cellStyle name="Output" xfId="12154" builtinId="21" hidden="1"/>
    <cellStyle name="Output" xfId="12198" builtinId="21" hidden="1"/>
    <cellStyle name="Output" xfId="12233" builtinId="21" hidden="1"/>
    <cellStyle name="Output" xfId="12249" builtinId="21" hidden="1"/>
    <cellStyle name="Output" xfId="12311" builtinId="21" hidden="1"/>
    <cellStyle name="Output" xfId="12322" builtinId="21" hidden="1"/>
    <cellStyle name="Output" xfId="12391" builtinId="21" hidden="1"/>
    <cellStyle name="Output" xfId="12432" builtinId="21" hidden="1"/>
    <cellStyle name="Output" xfId="12472" builtinId="21" hidden="1"/>
    <cellStyle name="Output" xfId="12514" builtinId="21" hidden="1"/>
    <cellStyle name="Output" xfId="12553" builtinId="21" hidden="1"/>
    <cellStyle name="Output" xfId="12599" builtinId="21" hidden="1"/>
    <cellStyle name="Output" xfId="12644" builtinId="21" hidden="1"/>
    <cellStyle name="Output" xfId="12687" builtinId="21" hidden="1"/>
    <cellStyle name="Output" xfId="12731" builtinId="21" hidden="1"/>
    <cellStyle name="Output" xfId="12768" builtinId="21" hidden="1"/>
    <cellStyle name="Output" xfId="12816" builtinId="21" hidden="1"/>
    <cellStyle name="Output" xfId="12852" builtinId="21" hidden="1"/>
    <cellStyle name="Output" xfId="12896" builtinId="21" hidden="1"/>
    <cellStyle name="Output" xfId="12934" builtinId="21" hidden="1"/>
    <cellStyle name="Output" xfId="12983" builtinId="21" hidden="1"/>
    <cellStyle name="Output" xfId="13027" builtinId="21" hidden="1"/>
    <cellStyle name="Output" xfId="13069" builtinId="21" hidden="1"/>
    <cellStyle name="Output" xfId="13112" builtinId="21" hidden="1"/>
    <cellStyle name="Output" xfId="13149" builtinId="21" hidden="1"/>
    <cellStyle name="Output" xfId="13198" builtinId="21" hidden="1"/>
    <cellStyle name="Output" xfId="13234" builtinId="21" hidden="1"/>
    <cellStyle name="Output" xfId="13278" builtinId="21" hidden="1"/>
    <cellStyle name="Output" xfId="13313" builtinId="21" hidden="1"/>
    <cellStyle name="Output" xfId="13184" builtinId="21" hidden="1"/>
    <cellStyle name="Output" xfId="13363" builtinId="21" hidden="1"/>
    <cellStyle name="Output" xfId="13405" builtinId="21" hidden="1"/>
    <cellStyle name="Output" xfId="13448" builtinId="21" hidden="1"/>
    <cellStyle name="Output" xfId="13485" builtinId="21" hidden="1"/>
    <cellStyle name="Output" xfId="13533" builtinId="21" hidden="1"/>
    <cellStyle name="Output" xfId="13570" builtinId="21" hidden="1"/>
    <cellStyle name="Output" xfId="13616" builtinId="21" hidden="1"/>
    <cellStyle name="Output" xfId="13653" builtinId="21" hidden="1"/>
    <cellStyle name="Output" xfId="13687" builtinId="21" hidden="1"/>
    <cellStyle name="Output" xfId="13693" builtinId="21" hidden="1"/>
    <cellStyle name="Output" xfId="13733" builtinId="21" hidden="1"/>
    <cellStyle name="Output" xfId="13773" builtinId="21" hidden="1"/>
    <cellStyle name="Output" xfId="13808" builtinId="21" hidden="1"/>
    <cellStyle name="Output" xfId="13850" builtinId="21" hidden="1"/>
    <cellStyle name="Output" xfId="13885" builtinId="21" hidden="1"/>
    <cellStyle name="Output" xfId="13925" builtinId="21" hidden="1"/>
    <cellStyle name="Output" xfId="13958" builtinId="21" hidden="1"/>
    <cellStyle name="Output" xfId="12652" builtinId="21" hidden="1"/>
    <cellStyle name="Output" xfId="13990" builtinId="21" hidden="1"/>
    <cellStyle name="Output" xfId="14033" builtinId="21" hidden="1"/>
    <cellStyle name="Output" xfId="14070" builtinId="21" hidden="1"/>
    <cellStyle name="Output" xfId="14120" builtinId="21" hidden="1"/>
    <cellStyle name="Output" xfId="14166" builtinId="21" hidden="1"/>
    <cellStyle name="Output" xfId="14203" builtinId="21" hidden="1"/>
    <cellStyle name="Output" xfId="14219" builtinId="21" hidden="1"/>
    <cellStyle name="Output" xfId="14283" builtinId="21" hidden="1"/>
    <cellStyle name="Output" xfId="14293" builtinId="21" hidden="1"/>
    <cellStyle name="Output" xfId="14106" builtinId="21" hidden="1"/>
    <cellStyle name="Output" xfId="14411" builtinId="21" hidden="1"/>
    <cellStyle name="Output" xfId="14459" builtinId="21" hidden="1"/>
    <cellStyle name="Output" xfId="14496" builtinId="21" hidden="1"/>
    <cellStyle name="Output" xfId="14513" builtinId="21" hidden="1"/>
    <cellStyle name="Output" xfId="14576" builtinId="21" hidden="1"/>
    <cellStyle name="Output" xfId="14586" builtinId="21" hidden="1"/>
    <cellStyle name="Output" xfId="14064" builtinId="21" hidden="1"/>
    <cellStyle name="Output" xfId="14690" builtinId="21" hidden="1"/>
    <cellStyle name="Output" xfId="14737" builtinId="21" hidden="1"/>
    <cellStyle name="Output" xfId="14774" builtinId="21" hidden="1"/>
    <cellStyle name="Output" xfId="14791" builtinId="21" hidden="1"/>
    <cellStyle name="Output" xfId="14855" builtinId="21" hidden="1"/>
    <cellStyle name="Output" xfId="14865" builtinId="21" hidden="1"/>
    <cellStyle name="Output" xfId="14680" builtinId="21" hidden="1"/>
    <cellStyle name="Output" xfId="14971" builtinId="21" hidden="1"/>
    <cellStyle name="Output" xfId="15017" builtinId="21" hidden="1"/>
    <cellStyle name="Output" xfId="15054" builtinId="21" hidden="1"/>
    <cellStyle name="Output" xfId="15069" builtinId="21" hidden="1"/>
    <cellStyle name="Output" xfId="15132" builtinId="21" hidden="1"/>
    <cellStyle name="Output" xfId="15142" builtinId="21" hidden="1"/>
    <cellStyle name="Output" xfId="14674" builtinId="21" hidden="1"/>
    <cellStyle name="Output" xfId="15232" builtinId="21" hidden="1"/>
    <cellStyle name="Output" xfId="15276" builtinId="21" hidden="1"/>
    <cellStyle name="Output" xfId="15311" builtinId="21" hidden="1"/>
    <cellStyle name="Output" xfId="15326" builtinId="21" hidden="1"/>
    <cellStyle name="Output" xfId="15388" builtinId="21" hidden="1"/>
    <cellStyle name="Output" xfId="15398" builtinId="21" hidden="1"/>
    <cellStyle name="Output" xfId="15467" builtinId="21" hidden="1"/>
    <cellStyle name="Output" xfId="15508" builtinId="21" hidden="1"/>
    <cellStyle name="Percent" xfId="2" builtinId="5" hidden="1"/>
    <cellStyle name="Percent" xfId="60" builtinId="5" customBuiltin="1"/>
    <cellStyle name="Percent 2" xfId="254" hidden="1"/>
    <cellStyle name="Percent 2" xfId="107" hidden="1"/>
    <cellStyle name="Percent 2" xfId="3351" hidden="1"/>
    <cellStyle name="Percent 2" xfId="6433" hidden="1"/>
    <cellStyle name="Percent 2" xfId="3352" hidden="1"/>
    <cellStyle name="Percent 2" xfId="9500" hidden="1"/>
    <cellStyle name="Percent 2" xfId="12592" hidden="1"/>
    <cellStyle name="Percent 2" xfId="12466"/>
    <cellStyle name="Percent 2 2" xfId="1821" hidden="1"/>
    <cellStyle name="Percent 2 2" xfId="2288" hidden="1"/>
    <cellStyle name="Percent 2 2" xfId="2399" hidden="1"/>
    <cellStyle name="Percent 2 2" xfId="2850" hidden="1"/>
    <cellStyle name="Percent 2 2" xfId="4918" hidden="1"/>
    <cellStyle name="Percent 2 2" xfId="5385" hidden="1"/>
    <cellStyle name="Percent 2 2" xfId="5496" hidden="1"/>
    <cellStyle name="Percent 2 2" xfId="5947" hidden="1"/>
    <cellStyle name="Percent 2 2" xfId="7999" hidden="1"/>
    <cellStyle name="Percent 2 2" xfId="8465" hidden="1"/>
    <cellStyle name="Percent 2 2" xfId="8576" hidden="1"/>
    <cellStyle name="Percent 2 2" xfId="9027" hidden="1"/>
    <cellStyle name="Percent 2 2" xfId="11066" hidden="1"/>
    <cellStyle name="Percent 2 2" xfId="11533" hidden="1"/>
    <cellStyle name="Percent 2 2" xfId="11644" hidden="1"/>
    <cellStyle name="Percent 2 2" xfId="12095" hidden="1"/>
    <cellStyle name="Percent 2 2" xfId="14157" hidden="1"/>
    <cellStyle name="Percent 2 2" xfId="14618" hidden="1"/>
    <cellStyle name="Percent 2 2" xfId="14728" hidden="1"/>
    <cellStyle name="Percent 2 2" xfId="15174" hidden="1"/>
    <cellStyle name="Percent 2 3" xfId="1917" hidden="1"/>
    <cellStyle name="Percent 2 3" xfId="2496" hidden="1"/>
    <cellStyle name="Percent 2 3" xfId="5014" hidden="1"/>
    <cellStyle name="Percent 2 3" xfId="5593" hidden="1"/>
    <cellStyle name="Percent 2 3" xfId="8095" hidden="1"/>
    <cellStyle name="Percent 2 3" xfId="8673" hidden="1"/>
    <cellStyle name="Percent 2 3" xfId="11162" hidden="1"/>
    <cellStyle name="Percent 2 3" xfId="11741" hidden="1"/>
    <cellStyle name="Percent 2 3" xfId="14252" hidden="1"/>
    <cellStyle name="Percent 2 3" xfId="14824" hidden="1"/>
    <cellStyle name="Percent 2 4" xfId="1991" hidden="1"/>
    <cellStyle name="Percent 2 4" xfId="2570" hidden="1"/>
    <cellStyle name="Percent 2 4" xfId="5088" hidden="1"/>
    <cellStyle name="Percent 2 4" xfId="5667" hidden="1"/>
    <cellStyle name="Percent 2 4" xfId="8169" hidden="1"/>
    <cellStyle name="Percent 2 4" xfId="8747" hidden="1"/>
    <cellStyle name="Percent 2 4" xfId="11236" hidden="1"/>
    <cellStyle name="Percent 2 4" xfId="11815" hidden="1"/>
    <cellStyle name="Percent 2 4" xfId="14325" hidden="1"/>
    <cellStyle name="Percent 2 4" xfId="14897" hidden="1"/>
    <cellStyle name="Percent 3" xfId="164"/>
    <cellStyle name="Percent 4" xfId="301" hidden="1"/>
    <cellStyle name="Percent 4" xfId="385" hidden="1"/>
    <cellStyle name="Percent 4" xfId="469" hidden="1"/>
    <cellStyle name="Percent 4" xfId="560" hidden="1"/>
    <cellStyle name="Percent 4" xfId="3398" hidden="1"/>
    <cellStyle name="Percent 4" xfId="3482" hidden="1"/>
    <cellStyle name="Percent 4" xfId="3566" hidden="1"/>
    <cellStyle name="Percent 4" xfId="3657" hidden="1"/>
    <cellStyle name="Percent 4" xfId="6479" hidden="1"/>
    <cellStyle name="Percent 4" xfId="6563" hidden="1"/>
    <cellStyle name="Percent 4" xfId="6647" hidden="1"/>
    <cellStyle name="Percent 4" xfId="6738" hidden="1"/>
    <cellStyle name="Percent 4" xfId="9546" hidden="1"/>
    <cellStyle name="Percent 4" xfId="9630" hidden="1"/>
    <cellStyle name="Percent 4" xfId="9714" hidden="1"/>
    <cellStyle name="Percent 4" xfId="9805" hidden="1"/>
    <cellStyle name="Percent 4" xfId="12638" hidden="1"/>
    <cellStyle name="Percent 4" xfId="12722" hidden="1"/>
    <cellStyle name="Percent 4" xfId="12806" hidden="1"/>
    <cellStyle name="Percent 4" xfId="12897" hidden="1"/>
    <cellStyle name="Percent 4 2" xfId="684" hidden="1"/>
    <cellStyle name="Percent 4 2" xfId="3781" hidden="1"/>
    <cellStyle name="Percent 4 2" xfId="6862" hidden="1"/>
    <cellStyle name="Percent 4 2" xfId="9929" hidden="1"/>
    <cellStyle name="Percent 4 2" xfId="13021" hidden="1"/>
    <cellStyle name="Percent 4 3" xfId="766" hidden="1"/>
    <cellStyle name="Percent 4 3" xfId="3863" hidden="1"/>
    <cellStyle name="Percent 4 3" xfId="6944" hidden="1"/>
    <cellStyle name="Percent 4 3" xfId="10011" hidden="1"/>
    <cellStyle name="Percent 4 3" xfId="13103" hidden="1"/>
    <cellStyle name="Percent 4 4" xfId="851" hidden="1"/>
    <cellStyle name="Percent 4 4" xfId="3948" hidden="1"/>
    <cellStyle name="Percent 4 4" xfId="7029" hidden="1"/>
    <cellStyle name="Percent 4 4" xfId="10096" hidden="1"/>
    <cellStyle name="Percent 4 4" xfId="13188" hidden="1"/>
    <cellStyle name="Percent 4 5" xfId="942" hidden="1"/>
    <cellStyle name="Percent 4 5" xfId="4039" hidden="1"/>
    <cellStyle name="Percent 4 5" xfId="7120" hidden="1"/>
    <cellStyle name="Percent 4 5" xfId="10187" hidden="1"/>
    <cellStyle name="Percent 4 5" xfId="13279" hidden="1"/>
    <cellStyle name="Table - Average Row" xfId="56"/>
    <cellStyle name="Table - Costs" xfId="255"/>
    <cellStyle name="Table - Numbers" xfId="248"/>
    <cellStyle name="Table - Totals Row" xfId="51"/>
    <cellStyle name="Title" xfId="7" builtinId="15" hidden="1"/>
    <cellStyle name="Title" xfId="64" builtinId="15" hidden="1"/>
    <cellStyle name="Title" xfId="112" builtinId="15" hidden="1"/>
    <cellStyle name="Title" xfId="168" builtinId="15" hidden="1"/>
    <cellStyle name="Title" xfId="208" builtinId="15" hidden="1"/>
    <cellStyle name="Title" xfId="257" builtinId="15" hidden="1"/>
    <cellStyle name="Title" xfId="302" builtinId="15" hidden="1"/>
    <cellStyle name="Title" xfId="345" builtinId="15" hidden="1"/>
    <cellStyle name="Title" xfId="389" builtinId="15" hidden="1"/>
    <cellStyle name="Title" xfId="388" builtinId="15" hidden="1"/>
    <cellStyle name="Title" xfId="474" builtinId="15" hidden="1"/>
    <cellStyle name="Title" xfId="472" builtinId="15" hidden="1"/>
    <cellStyle name="Title" xfId="558" builtinId="15" hidden="1"/>
    <cellStyle name="Title" xfId="592" builtinId="15" hidden="1"/>
    <cellStyle name="Title" xfId="641" builtinId="15" hidden="1"/>
    <cellStyle name="Title" xfId="685" builtinId="15" hidden="1"/>
    <cellStyle name="Title" xfId="727" builtinId="15" hidden="1"/>
    <cellStyle name="Title" xfId="770" builtinId="15" hidden="1"/>
    <cellStyle name="Title" xfId="769" builtinId="15" hidden="1"/>
    <cellStyle name="Title" xfId="856" builtinId="15" hidden="1"/>
    <cellStyle name="Title" xfId="854" builtinId="15" hidden="1"/>
    <cellStyle name="Title" xfId="939" builtinId="15" hidden="1"/>
    <cellStyle name="Title" xfId="971" builtinId="15" hidden="1"/>
    <cellStyle name="Title" xfId="822" builtinId="15" hidden="1"/>
    <cellStyle name="Title" xfId="1021" builtinId="15" hidden="1"/>
    <cellStyle name="Title" xfId="1063" builtinId="15" hidden="1"/>
    <cellStyle name="Title" xfId="1106" builtinId="15" hidden="1"/>
    <cellStyle name="Title" xfId="1105" builtinId="15" hidden="1"/>
    <cellStyle name="Title" xfId="1191" builtinId="15" hidden="1"/>
    <cellStyle name="Title" xfId="1189" builtinId="15" hidden="1"/>
    <cellStyle name="Title" xfId="1277" builtinId="15" hidden="1"/>
    <cellStyle name="Title" xfId="1311" builtinId="15" hidden="1"/>
    <cellStyle name="Title" xfId="1062" builtinId="15" hidden="1"/>
    <cellStyle name="Title" xfId="1351" builtinId="15" hidden="1"/>
    <cellStyle name="Title" xfId="1391" builtinId="15" hidden="1"/>
    <cellStyle name="Title" xfId="1431" builtinId="15" hidden="1"/>
    <cellStyle name="Title" xfId="1430" builtinId="15" hidden="1"/>
    <cellStyle name="Title" xfId="1508" builtinId="15" hidden="1"/>
    <cellStyle name="Title" xfId="1506" builtinId="15" hidden="1"/>
    <cellStyle name="Title" xfId="1587" builtinId="15" hidden="1"/>
    <cellStyle name="Title" xfId="1616" builtinId="15" hidden="1"/>
    <cellStyle name="Title" xfId="526" builtinId="15" hidden="1"/>
    <cellStyle name="Title" xfId="296" builtinId="15" hidden="1"/>
    <cellStyle name="Title" xfId="250" builtinId="15" hidden="1"/>
    <cellStyle name="Title" xfId="1729" builtinId="15" hidden="1"/>
    <cellStyle name="Title" xfId="1779" builtinId="15" hidden="1"/>
    <cellStyle name="Title" xfId="1825" builtinId="15" hidden="1"/>
    <cellStyle name="Title" xfId="1823" builtinId="15" hidden="1"/>
    <cellStyle name="Title" xfId="1824" builtinId="15" hidden="1"/>
    <cellStyle name="Title" xfId="1870" builtinId="15" hidden="1"/>
    <cellStyle name="Title" xfId="1993" builtinId="15" hidden="1"/>
    <cellStyle name="Title" xfId="1774" builtinId="15" hidden="1"/>
    <cellStyle name="Title" xfId="2074" builtinId="15" hidden="1"/>
    <cellStyle name="Title" xfId="2122" builtinId="15" hidden="1"/>
    <cellStyle name="Title" xfId="2120" builtinId="15" hidden="1"/>
    <cellStyle name="Title" xfId="2121" builtinId="15" hidden="1"/>
    <cellStyle name="Title" xfId="2167" builtinId="15" hidden="1"/>
    <cellStyle name="Title" xfId="2290" builtinId="15" hidden="1"/>
    <cellStyle name="Title" xfId="2063" builtinId="15" hidden="1"/>
    <cellStyle name="Title" xfId="2356" builtinId="15" hidden="1"/>
    <cellStyle name="Title" xfId="2403" builtinId="15" hidden="1"/>
    <cellStyle name="Title" xfId="2401" builtinId="15" hidden="1"/>
    <cellStyle name="Title" xfId="2402" builtinId="15" hidden="1"/>
    <cellStyle name="Title" xfId="2448" builtinId="15" hidden="1"/>
    <cellStyle name="Title" xfId="2572" builtinId="15" hidden="1"/>
    <cellStyle name="Title" xfId="1772" builtinId="15" hidden="1"/>
    <cellStyle name="Title" xfId="2640" builtinId="15" hidden="1"/>
    <cellStyle name="Title" xfId="2686" builtinId="15" hidden="1"/>
    <cellStyle name="Title" xfId="2684" builtinId="15" hidden="1"/>
    <cellStyle name="Title" xfId="2685" builtinId="15" hidden="1"/>
    <cellStyle name="Title" xfId="2731" builtinId="15" hidden="1"/>
    <cellStyle name="Title" xfId="2852" builtinId="15" hidden="1"/>
    <cellStyle name="Title" xfId="2348" builtinId="15" hidden="1"/>
    <cellStyle name="Title" xfId="2904" builtinId="15" hidden="1"/>
    <cellStyle name="Title" xfId="2948" builtinId="15" hidden="1"/>
    <cellStyle name="Title" xfId="2946" builtinId="15" hidden="1"/>
    <cellStyle name="Title" xfId="2947" builtinId="15" hidden="1"/>
    <cellStyle name="Title" xfId="2991" builtinId="15" hidden="1"/>
    <cellStyle name="Title" xfId="3110" builtinId="15" hidden="1"/>
    <cellStyle name="Title" xfId="3141" builtinId="15" hidden="1"/>
    <cellStyle name="Title" xfId="3182" builtinId="15" hidden="1"/>
    <cellStyle name="Title" xfId="108" builtinId="15" hidden="1"/>
    <cellStyle name="Title" xfId="3265" builtinId="15" hidden="1"/>
    <cellStyle name="Title" xfId="3305" builtinId="15" hidden="1"/>
    <cellStyle name="Title" xfId="3354" builtinId="15" hidden="1"/>
    <cellStyle name="Title" xfId="3399" builtinId="15" hidden="1"/>
    <cellStyle name="Title" xfId="3442" builtinId="15" hidden="1"/>
    <cellStyle name="Title" xfId="3486" builtinId="15" hidden="1"/>
    <cellStyle name="Title" xfId="3485" builtinId="15" hidden="1"/>
    <cellStyle name="Title" xfId="3571" builtinId="15" hidden="1"/>
    <cellStyle name="Title" xfId="3569" builtinId="15" hidden="1"/>
    <cellStyle name="Title" xfId="3655" builtinId="15" hidden="1"/>
    <cellStyle name="Title" xfId="3689" builtinId="15" hidden="1"/>
    <cellStyle name="Title" xfId="3738" builtinId="15" hidden="1"/>
    <cellStyle name="Title" xfId="3782" builtinId="15" hidden="1"/>
    <cellStyle name="Title" xfId="3824" builtinId="15" hidden="1"/>
    <cellStyle name="Title" xfId="3867" builtinId="15" hidden="1"/>
    <cellStyle name="Title" xfId="3866" builtinId="15" hidden="1"/>
    <cellStyle name="Title" xfId="3953" builtinId="15" hidden="1"/>
    <cellStyle name="Title" xfId="3951" builtinId="15" hidden="1"/>
    <cellStyle name="Title" xfId="4036" builtinId="15" hidden="1"/>
    <cellStyle name="Title" xfId="4068" builtinId="15" hidden="1"/>
    <cellStyle name="Title" xfId="3919" builtinId="15" hidden="1"/>
    <cellStyle name="Title" xfId="4118" builtinId="15" hidden="1"/>
    <cellStyle name="Title" xfId="4160" builtinId="15" hidden="1"/>
    <cellStyle name="Title" xfId="4203" builtinId="15" hidden="1"/>
    <cellStyle name="Title" xfId="4202" builtinId="15" hidden="1"/>
    <cellStyle name="Title" xfId="4288" builtinId="15" hidden="1"/>
    <cellStyle name="Title" xfId="4286" builtinId="15" hidden="1"/>
    <cellStyle name="Title" xfId="4374" builtinId="15" hidden="1"/>
    <cellStyle name="Title" xfId="4408" builtinId="15" hidden="1"/>
    <cellStyle name="Title" xfId="4159" builtinId="15" hidden="1"/>
    <cellStyle name="Title" xfId="4448" builtinId="15" hidden="1"/>
    <cellStyle name="Title" xfId="4488" builtinId="15" hidden="1"/>
    <cellStyle name="Title" xfId="4528" builtinId="15" hidden="1"/>
    <cellStyle name="Title" xfId="4527" builtinId="15" hidden="1"/>
    <cellStyle name="Title" xfId="4605" builtinId="15" hidden="1"/>
    <cellStyle name="Title" xfId="4603" builtinId="15" hidden="1"/>
    <cellStyle name="Title" xfId="4684" builtinId="15" hidden="1"/>
    <cellStyle name="Title" xfId="4713" builtinId="15" hidden="1"/>
    <cellStyle name="Title" xfId="3623" builtinId="15" hidden="1"/>
    <cellStyle name="Title" xfId="3393" builtinId="15" hidden="1"/>
    <cellStyle name="Title" xfId="3347" builtinId="15" hidden="1"/>
    <cellStyle name="Title" xfId="4826" builtinId="15" hidden="1"/>
    <cellStyle name="Title" xfId="4876" builtinId="15" hidden="1"/>
    <cellStyle name="Title" xfId="4922" builtinId="15" hidden="1"/>
    <cellStyle name="Title" xfId="4920" builtinId="15" hidden="1"/>
    <cellStyle name="Title" xfId="4921" builtinId="15" hidden="1"/>
    <cellStyle name="Title" xfId="4967" builtinId="15" hidden="1"/>
    <cellStyle name="Title" xfId="5090" builtinId="15" hidden="1"/>
    <cellStyle name="Title" xfId="4871" builtinId="15" hidden="1"/>
    <cellStyle name="Title" xfId="5171" builtinId="15" hidden="1"/>
    <cellStyle name="Title" xfId="5219" builtinId="15" hidden="1"/>
    <cellStyle name="Title" xfId="5217" builtinId="15" hidden="1"/>
    <cellStyle name="Title" xfId="5218" builtinId="15" hidden="1"/>
    <cellStyle name="Title" xfId="5264" builtinId="15" hidden="1"/>
    <cellStyle name="Title" xfId="5387" builtinId="15" hidden="1"/>
    <cellStyle name="Title" xfId="5160" builtinId="15" hidden="1"/>
    <cellStyle name="Title" xfId="5453" builtinId="15" hidden="1"/>
    <cellStyle name="Title" xfId="5500" builtinId="15" hidden="1"/>
    <cellStyle name="Title" xfId="5498" builtinId="15" hidden="1"/>
    <cellStyle name="Title" xfId="5499" builtinId="15" hidden="1"/>
    <cellStyle name="Title" xfId="5545" builtinId="15" hidden="1"/>
    <cellStyle name="Title" xfId="5669" builtinId="15" hidden="1"/>
    <cellStyle name="Title" xfId="4869" builtinId="15" hidden="1"/>
    <cellStyle name="Title" xfId="5737" builtinId="15" hidden="1"/>
    <cellStyle name="Title" xfId="5783" builtinId="15" hidden="1"/>
    <cellStyle name="Title" xfId="5781" builtinId="15" hidden="1"/>
    <cellStyle name="Title" xfId="5782" builtinId="15" hidden="1"/>
    <cellStyle name="Title" xfId="5828" builtinId="15" hidden="1"/>
    <cellStyle name="Title" xfId="5949" builtinId="15" hidden="1"/>
    <cellStyle name="Title" xfId="5445" builtinId="15" hidden="1"/>
    <cellStyle name="Title" xfId="6001" builtinId="15" hidden="1"/>
    <cellStyle name="Title" xfId="6045" builtinId="15" hidden="1"/>
    <cellStyle name="Title" xfId="6043" builtinId="15" hidden="1"/>
    <cellStyle name="Title" xfId="6044" builtinId="15" hidden="1"/>
    <cellStyle name="Title" xfId="6088" builtinId="15" hidden="1"/>
    <cellStyle name="Title" xfId="6207" builtinId="15" hidden="1"/>
    <cellStyle name="Title" xfId="6238" builtinId="15" hidden="1"/>
    <cellStyle name="Title" xfId="6279" builtinId="15" hidden="1"/>
    <cellStyle name="Title" xfId="3256" builtinId="15" hidden="1"/>
    <cellStyle name="Title" xfId="6348" builtinId="15" hidden="1"/>
    <cellStyle name="Title" xfId="6388" builtinId="15" hidden="1"/>
    <cellStyle name="Title" xfId="6435" builtinId="15" hidden="1"/>
    <cellStyle name="Title" xfId="6480" builtinId="15" hidden="1"/>
    <cellStyle name="Title" xfId="6523" builtinId="15" hidden="1"/>
    <cellStyle name="Title" xfId="6567" builtinId="15" hidden="1"/>
    <cellStyle name="Title" xfId="6566" builtinId="15" hidden="1"/>
    <cellStyle name="Title" xfId="6652" builtinId="15" hidden="1"/>
    <cellStyle name="Title" xfId="6650" builtinId="15" hidden="1"/>
    <cellStyle name="Title" xfId="6736" builtinId="15" hidden="1"/>
    <cellStyle name="Title" xfId="6770" builtinId="15" hidden="1"/>
    <cellStyle name="Title" xfId="6819" builtinId="15" hidden="1"/>
    <cellStyle name="Title" xfId="6863" builtinId="15" hidden="1"/>
    <cellStyle name="Title" xfId="6905" builtinId="15" hidden="1"/>
    <cellStyle name="Title" xfId="6948" builtinId="15" hidden="1"/>
    <cellStyle name="Title" xfId="6947" builtinId="15" hidden="1"/>
    <cellStyle name="Title" xfId="7034" builtinId="15" hidden="1"/>
    <cellStyle name="Title" xfId="7032" builtinId="15" hidden="1"/>
    <cellStyle name="Title" xfId="7117" builtinId="15" hidden="1"/>
    <cellStyle name="Title" xfId="7149" builtinId="15" hidden="1"/>
    <cellStyle name="Title" xfId="7000" builtinId="15" hidden="1"/>
    <cellStyle name="Title" xfId="7199" builtinId="15" hidden="1"/>
    <cellStyle name="Title" xfId="7241" builtinId="15" hidden="1"/>
    <cellStyle name="Title" xfId="7284" builtinId="15" hidden="1"/>
    <cellStyle name="Title" xfId="7283" builtinId="15" hidden="1"/>
    <cellStyle name="Title" xfId="7369" builtinId="15" hidden="1"/>
    <cellStyle name="Title" xfId="7367" builtinId="15" hidden="1"/>
    <cellStyle name="Title" xfId="7455" builtinId="15" hidden="1"/>
    <cellStyle name="Title" xfId="7489" builtinId="15" hidden="1"/>
    <cellStyle name="Title" xfId="7240" builtinId="15" hidden="1"/>
    <cellStyle name="Title" xfId="7529" builtinId="15" hidden="1"/>
    <cellStyle name="Title" xfId="7569" builtinId="15" hidden="1"/>
    <cellStyle name="Title" xfId="7609" builtinId="15" hidden="1"/>
    <cellStyle name="Title" xfId="7608" builtinId="15" hidden="1"/>
    <cellStyle name="Title" xfId="7686" builtinId="15" hidden="1"/>
    <cellStyle name="Title" xfId="7684" builtinId="15" hidden="1"/>
    <cellStyle name="Title" xfId="7765" builtinId="15" hidden="1"/>
    <cellStyle name="Title" xfId="7794" builtinId="15" hidden="1"/>
    <cellStyle name="Title" xfId="6704" builtinId="15" hidden="1"/>
    <cellStyle name="Title" xfId="6474" builtinId="15" hidden="1"/>
    <cellStyle name="Title" xfId="6429" builtinId="15" hidden="1"/>
    <cellStyle name="Title" xfId="7907" builtinId="15" hidden="1"/>
    <cellStyle name="Title" xfId="7957" builtinId="15" hidden="1"/>
    <cellStyle name="Title" xfId="8003" builtinId="15" hidden="1"/>
    <cellStyle name="Title" xfId="8001" builtinId="15" hidden="1"/>
    <cellStyle name="Title" xfId="8002" builtinId="15" hidden="1"/>
    <cellStyle name="Title" xfId="8048" builtinId="15" hidden="1"/>
    <cellStyle name="Title" xfId="8171" builtinId="15" hidden="1"/>
    <cellStyle name="Title" xfId="7952" builtinId="15" hidden="1"/>
    <cellStyle name="Title" xfId="8251" builtinId="15" hidden="1"/>
    <cellStyle name="Title" xfId="8299" builtinId="15" hidden="1"/>
    <cellStyle name="Title" xfId="8297" builtinId="15" hidden="1"/>
    <cellStyle name="Title" xfId="8298" builtinId="15" hidden="1"/>
    <cellStyle name="Title" xfId="8344" builtinId="15" hidden="1"/>
    <cellStyle name="Title" xfId="8467" builtinId="15" hidden="1"/>
    <cellStyle name="Title" xfId="8241" builtinId="15" hidden="1"/>
    <cellStyle name="Title" xfId="8533" builtinId="15" hidden="1"/>
    <cellStyle name="Title" xfId="8580" builtinId="15" hidden="1"/>
    <cellStyle name="Title" xfId="8578" builtinId="15" hidden="1"/>
    <cellStyle name="Title" xfId="8579" builtinId="15" hidden="1"/>
    <cellStyle name="Title" xfId="8625" builtinId="15" hidden="1"/>
    <cellStyle name="Title" xfId="8749" builtinId="15" hidden="1"/>
    <cellStyle name="Title" xfId="7950" builtinId="15" hidden="1"/>
    <cellStyle name="Title" xfId="8817" builtinId="15" hidden="1"/>
    <cellStyle name="Title" xfId="8863" builtinId="15" hidden="1"/>
    <cellStyle name="Title" xfId="8861" builtinId="15" hidden="1"/>
    <cellStyle name="Title" xfId="8862" builtinId="15" hidden="1"/>
    <cellStyle name="Title" xfId="8908" builtinId="15" hidden="1"/>
    <cellStyle name="Title" xfId="9029" builtinId="15" hidden="1"/>
    <cellStyle name="Title" xfId="8525" builtinId="15" hidden="1"/>
    <cellStyle name="Title" xfId="9080" builtinId="15" hidden="1"/>
    <cellStyle name="Title" xfId="9124" builtinId="15" hidden="1"/>
    <cellStyle name="Title" xfId="9122" builtinId="15" hidden="1"/>
    <cellStyle name="Title" xfId="9123" builtinId="15" hidden="1"/>
    <cellStyle name="Title" xfId="9167" builtinId="15" hidden="1"/>
    <cellStyle name="Title" xfId="9284" builtinId="15" hidden="1"/>
    <cellStyle name="Title" xfId="9315" builtinId="15" hidden="1"/>
    <cellStyle name="Title" xfId="9356" builtinId="15" hidden="1"/>
    <cellStyle name="Title" xfId="8987" builtinId="15" hidden="1"/>
    <cellStyle name="Title" xfId="9416" builtinId="15" hidden="1"/>
    <cellStyle name="Title" xfId="9455" builtinId="15" hidden="1"/>
    <cellStyle name="Title" xfId="9502" builtinId="15" hidden="1"/>
    <cellStyle name="Title" xfId="9547" builtinId="15" hidden="1"/>
    <cellStyle name="Title" xfId="9590" builtinId="15" hidden="1"/>
    <cellStyle name="Title" xfId="9634" builtinId="15" hidden="1"/>
    <cellStyle name="Title" xfId="9633" builtinId="15" hidden="1"/>
    <cellStyle name="Title" xfId="9719" builtinId="15" hidden="1"/>
    <cellStyle name="Title" xfId="9717" builtinId="15" hidden="1"/>
    <cellStyle name="Title" xfId="9803" builtinId="15" hidden="1"/>
    <cellStyle name="Title" xfId="9837" builtinId="15" hidden="1"/>
    <cellStyle name="Title" xfId="9886" builtinId="15" hidden="1"/>
    <cellStyle name="Title" xfId="9930" builtinId="15" hidden="1"/>
    <cellStyle name="Title" xfId="9972" builtinId="15" hidden="1"/>
    <cellStyle name="Title" xfId="10015" builtinId="15" hidden="1"/>
    <cellStyle name="Title" xfId="10014" builtinId="15" hidden="1"/>
    <cellStyle name="Title" xfId="10101" builtinId="15" hidden="1"/>
    <cellStyle name="Title" xfId="10099" builtinId="15" hidden="1"/>
    <cellStyle name="Title" xfId="10184" builtinId="15" hidden="1"/>
    <cellStyle name="Title" xfId="10216" builtinId="15" hidden="1"/>
    <cellStyle name="Title" xfId="10067" builtinId="15" hidden="1"/>
    <cellStyle name="Title" xfId="10266" builtinId="15" hidden="1"/>
    <cellStyle name="Title" xfId="10308" builtinId="15" hidden="1"/>
    <cellStyle name="Title" xfId="10351" builtinId="15" hidden="1"/>
    <cellStyle name="Title" xfId="10350" builtinId="15" hidden="1"/>
    <cellStyle name="Title" xfId="10436" builtinId="15" hidden="1"/>
    <cellStyle name="Title" xfId="10434" builtinId="15" hidden="1"/>
    <cellStyle name="Title" xfId="10522" builtinId="15" hidden="1"/>
    <cellStyle name="Title" xfId="10556" builtinId="15" hidden="1"/>
    <cellStyle name="Title" xfId="10307" builtinId="15" hidden="1"/>
    <cellStyle name="Title" xfId="10596" builtinId="15" hidden="1"/>
    <cellStyle name="Title" xfId="10636" builtinId="15" hidden="1"/>
    <cellStyle name="Title" xfId="10676" builtinId="15" hidden="1"/>
    <cellStyle name="Title" xfId="10675" builtinId="15" hidden="1"/>
    <cellStyle name="Title" xfId="10753" builtinId="15" hidden="1"/>
    <cellStyle name="Title" xfId="10751" builtinId="15" hidden="1"/>
    <cellStyle name="Title" xfId="10832" builtinId="15" hidden="1"/>
    <cellStyle name="Title" xfId="10861" builtinId="15" hidden="1"/>
    <cellStyle name="Title" xfId="9771" builtinId="15" hidden="1"/>
    <cellStyle name="Title" xfId="9541" builtinId="15" hidden="1"/>
    <cellStyle name="Title" xfId="9496" builtinId="15" hidden="1"/>
    <cellStyle name="Title" xfId="10974" builtinId="15" hidden="1"/>
    <cellStyle name="Title" xfId="11024" builtinId="15" hidden="1"/>
    <cellStyle name="Title" xfId="11070" builtinId="15" hidden="1"/>
    <cellStyle name="Title" xfId="11068" builtinId="15" hidden="1"/>
    <cellStyle name="Title" xfId="11069" builtinId="15" hidden="1"/>
    <cellStyle name="Title" xfId="11115" builtinId="15" hidden="1"/>
    <cellStyle name="Title" xfId="11238" builtinId="15" hidden="1"/>
    <cellStyle name="Title" xfId="11019" builtinId="15" hidden="1"/>
    <cellStyle name="Title" xfId="11319" builtinId="15" hidden="1"/>
    <cellStyle name="Title" xfId="11367" builtinId="15" hidden="1"/>
    <cellStyle name="Title" xfId="11365" builtinId="15" hidden="1"/>
    <cellStyle name="Title" xfId="11366" builtinId="15" hidden="1"/>
    <cellStyle name="Title" xfId="11412" builtinId="15" hidden="1"/>
    <cellStyle name="Title" xfId="11535" builtinId="15" hidden="1"/>
    <cellStyle name="Title" xfId="11308" builtinId="15" hidden="1"/>
    <cellStyle name="Title" xfId="11601" builtinId="15" hidden="1"/>
    <cellStyle name="Title" xfId="11648" builtinId="15" hidden="1"/>
    <cellStyle name="Title" xfId="11646" builtinId="15" hidden="1"/>
    <cellStyle name="Title" xfId="11647" builtinId="15" hidden="1"/>
    <cellStyle name="Title" xfId="11693" builtinId="15" hidden="1"/>
    <cellStyle name="Title" xfId="11817" builtinId="15" hidden="1"/>
    <cellStyle name="Title" xfId="11017" builtinId="15" hidden="1"/>
    <cellStyle name="Title" xfId="11885" builtinId="15" hidden="1"/>
    <cellStyle name="Title" xfId="11931" builtinId="15" hidden="1"/>
    <cellStyle name="Title" xfId="11929" builtinId="15" hidden="1"/>
    <cellStyle name="Title" xfId="11930" builtinId="15" hidden="1"/>
    <cellStyle name="Title" xfId="11976" builtinId="15" hidden="1"/>
    <cellStyle name="Title" xfId="12097" builtinId="15" hidden="1"/>
    <cellStyle name="Title" xfId="11593" builtinId="15" hidden="1"/>
    <cellStyle name="Title" xfId="12149" builtinId="15" hidden="1"/>
    <cellStyle name="Title" xfId="12193" builtinId="15" hidden="1"/>
    <cellStyle name="Title" xfId="12191" builtinId="15" hidden="1"/>
    <cellStyle name="Title" xfId="12192" builtinId="15" hidden="1"/>
    <cellStyle name="Title" xfId="12236" builtinId="15" hidden="1"/>
    <cellStyle name="Title" xfId="12355" builtinId="15" hidden="1"/>
    <cellStyle name="Title" xfId="12386" builtinId="15" hidden="1"/>
    <cellStyle name="Title" xfId="12427" builtinId="15" hidden="1"/>
    <cellStyle name="Title" xfId="12467" builtinId="15" hidden="1"/>
    <cellStyle name="Title" xfId="12509" builtinId="15" hidden="1"/>
    <cellStyle name="Title" xfId="12548" builtinId="15" hidden="1"/>
    <cellStyle name="Title" xfId="12594" builtinId="15" hidden="1"/>
    <cellStyle name="Title" xfId="12639" builtinId="15" hidden="1"/>
    <cellStyle name="Title" xfId="12682" builtinId="15" hidden="1"/>
    <cellStyle name="Title" xfId="12726" builtinId="15" hidden="1"/>
    <cellStyle name="Title" xfId="12725" builtinId="15" hidden="1"/>
    <cellStyle name="Title" xfId="12811" builtinId="15" hidden="1"/>
    <cellStyle name="Title" xfId="12809" builtinId="15" hidden="1"/>
    <cellStyle name="Title" xfId="12895" builtinId="15" hidden="1"/>
    <cellStyle name="Title" xfId="12929" builtinId="15" hidden="1"/>
    <cellStyle name="Title" xfId="12978" builtinId="15" hidden="1"/>
    <cellStyle name="Title" xfId="13022" builtinId="15" hidden="1"/>
    <cellStyle name="Title" xfId="13064" builtinId="15" hidden="1"/>
    <cellStyle name="Title" xfId="13107" builtinId="15" hidden="1"/>
    <cellStyle name="Title" xfId="13106" builtinId="15" hidden="1"/>
    <cellStyle name="Title" xfId="13193" builtinId="15" hidden="1"/>
    <cellStyle name="Title" xfId="13191" builtinId="15" hidden="1"/>
    <cellStyle name="Title" xfId="13276" builtinId="15" hidden="1"/>
    <cellStyle name="Title" xfId="13308" builtinId="15" hidden="1"/>
    <cellStyle name="Title" xfId="13159" builtinId="15" hidden="1"/>
    <cellStyle name="Title" xfId="13358" builtinId="15" hidden="1"/>
    <cellStyle name="Title" xfId="13400" builtinId="15" hidden="1"/>
    <cellStyle name="Title" xfId="13443" builtinId="15" hidden="1"/>
    <cellStyle name="Title" xfId="13442" builtinId="15" hidden="1"/>
    <cellStyle name="Title" xfId="13528" builtinId="15" hidden="1"/>
    <cellStyle name="Title" xfId="13526" builtinId="15" hidden="1"/>
    <cellStyle name="Title" xfId="13614" builtinId="15" hidden="1"/>
    <cellStyle name="Title" xfId="13648" builtinId="15" hidden="1"/>
    <cellStyle name="Title" xfId="13399" builtinId="15" hidden="1"/>
    <cellStyle name="Title" xfId="13688" builtinId="15" hidden="1"/>
    <cellStyle name="Title" xfId="13728" builtinId="15" hidden="1"/>
    <cellStyle name="Title" xfId="13768" builtinId="15" hidden="1"/>
    <cellStyle name="Title" xfId="13767" builtinId="15" hidden="1"/>
    <cellStyle name="Title" xfId="13845" builtinId="15" hidden="1"/>
    <cellStyle name="Title" xfId="13843" builtinId="15" hidden="1"/>
    <cellStyle name="Title" xfId="13924" builtinId="15" hidden="1"/>
    <cellStyle name="Title" xfId="13953" builtinId="15" hidden="1"/>
    <cellStyle name="Title" xfId="12863" builtinId="15" hidden="1"/>
    <cellStyle name="Title" xfId="12633" builtinId="15" hidden="1"/>
    <cellStyle name="Title" xfId="12588" builtinId="15" hidden="1"/>
    <cellStyle name="Title" xfId="14065" builtinId="15" hidden="1"/>
    <cellStyle name="Title" xfId="14115" builtinId="15" hidden="1"/>
    <cellStyle name="Title" xfId="14161" builtinId="15" hidden="1"/>
    <cellStyle name="Title" xfId="14159" builtinId="15" hidden="1"/>
    <cellStyle name="Title" xfId="14160" builtinId="15" hidden="1"/>
    <cellStyle name="Title" xfId="14206" builtinId="15" hidden="1"/>
    <cellStyle name="Title" xfId="14327" builtinId="15" hidden="1"/>
    <cellStyle name="Title" xfId="14110" builtinId="15" hidden="1"/>
    <cellStyle name="Title" xfId="14406" builtinId="15" hidden="1"/>
    <cellStyle name="Title" xfId="14454" builtinId="15" hidden="1"/>
    <cellStyle name="Title" xfId="14452" builtinId="15" hidden="1"/>
    <cellStyle name="Title" xfId="14453" builtinId="15" hidden="1"/>
    <cellStyle name="Title" xfId="14499" builtinId="15" hidden="1"/>
    <cellStyle name="Title" xfId="14620" builtinId="15" hidden="1"/>
    <cellStyle name="Title" xfId="14396" builtinId="15" hidden="1"/>
    <cellStyle name="Title" xfId="14685" builtinId="15" hidden="1"/>
    <cellStyle name="Title" xfId="14732" builtinId="15" hidden="1"/>
    <cellStyle name="Title" xfId="14730" builtinId="15" hidden="1"/>
    <cellStyle name="Title" xfId="14731" builtinId="15" hidden="1"/>
    <cellStyle name="Title" xfId="14777" builtinId="15" hidden="1"/>
    <cellStyle name="Title" xfId="14899" builtinId="15" hidden="1"/>
    <cellStyle name="Title" xfId="14108" builtinId="15" hidden="1"/>
    <cellStyle name="Title" xfId="14966" builtinId="15" hidden="1"/>
    <cellStyle name="Title" xfId="15012" builtinId="15" hidden="1"/>
    <cellStyle name="Title" xfId="15010" builtinId="15" hidden="1"/>
    <cellStyle name="Title" xfId="15011" builtinId="15" hidden="1"/>
    <cellStyle name="Title" xfId="15057" builtinId="15" hidden="1"/>
    <cellStyle name="Title" xfId="15176" builtinId="15" hidden="1"/>
    <cellStyle name="Title" xfId="14677" builtinId="15" hidden="1"/>
    <cellStyle name="Title" xfId="15227" builtinId="15" hidden="1"/>
    <cellStyle name="Title" xfId="15271" builtinId="15" hidden="1"/>
    <cellStyle name="Title" xfId="15269" builtinId="15" hidden="1"/>
    <cellStyle name="Title" xfId="15270" builtinId="15" hidden="1"/>
    <cellStyle name="Title" xfId="15314" builtinId="15" hidden="1"/>
    <cellStyle name="Title" xfId="15431" builtinId="15" hidden="1"/>
    <cellStyle name="Title" xfId="15462" builtinId="15" hidden="1"/>
    <cellStyle name="Title" xfId="15503" builtinId="15" hidden="1"/>
    <cellStyle name="Total" xfId="19" builtinId="25" hidden="1"/>
    <cellStyle name="Total" xfId="76" builtinId="25" hidden="1"/>
    <cellStyle name="Total" xfId="124" builtinId="25" hidden="1"/>
    <cellStyle name="Total" xfId="180" builtinId="25" hidden="1"/>
    <cellStyle name="Total" xfId="220" builtinId="25" hidden="1"/>
    <cellStyle name="Total" xfId="268" builtinId="25" hidden="1"/>
    <cellStyle name="Total" xfId="314" builtinId="25" hidden="1"/>
    <cellStyle name="Total" xfId="356" builtinId="25" hidden="1"/>
    <cellStyle name="Total" xfId="401" builtinId="25" hidden="1"/>
    <cellStyle name="Total" xfId="438" builtinId="25" hidden="1"/>
    <cellStyle name="Total" xfId="486" builtinId="25" hidden="1"/>
    <cellStyle name="Total" xfId="525" builtinId="25" hidden="1"/>
    <cellStyle name="Total" xfId="557" builtinId="25" hidden="1"/>
    <cellStyle name="Total" xfId="603" builtinId="25" hidden="1"/>
    <cellStyle name="Total" xfId="652" builtinId="25" hidden="1"/>
    <cellStyle name="Total" xfId="697" builtinId="25" hidden="1"/>
    <cellStyle name="Total" xfId="738" builtinId="25" hidden="1"/>
    <cellStyle name="Total" xfId="782" builtinId="25" hidden="1"/>
    <cellStyle name="Total" xfId="820" builtinId="25" hidden="1"/>
    <cellStyle name="Total" xfId="868" builtinId="25" hidden="1"/>
    <cellStyle name="Total" xfId="906" builtinId="25" hidden="1"/>
    <cellStyle name="Total" xfId="938" builtinId="25" hidden="1"/>
    <cellStyle name="Total" xfId="982" builtinId="25" hidden="1"/>
    <cellStyle name="Total" xfId="677" builtinId="25" hidden="1"/>
    <cellStyle name="Total" xfId="1033" builtinId="25" hidden="1"/>
    <cellStyle name="Total" xfId="1074" builtinId="25" hidden="1"/>
    <cellStyle name="Total" xfId="1118" builtinId="25" hidden="1"/>
    <cellStyle name="Total" xfId="1156" builtinId="25" hidden="1"/>
    <cellStyle name="Total" xfId="1203" builtinId="25" hidden="1"/>
    <cellStyle name="Total" xfId="1243" builtinId="25" hidden="1"/>
    <cellStyle name="Total" xfId="1276" builtinId="25" hidden="1"/>
    <cellStyle name="Total" xfId="1322" builtinId="25" hidden="1"/>
    <cellStyle name="Total" xfId="1247" builtinId="25" hidden="1"/>
    <cellStyle name="Total" xfId="1363" builtinId="25" hidden="1"/>
    <cellStyle name="Total" xfId="1402" builtinId="25" hidden="1"/>
    <cellStyle name="Total" xfId="1443" builtinId="25" hidden="1"/>
    <cellStyle name="Total" xfId="1477" builtinId="25" hidden="1"/>
    <cellStyle name="Total" xfId="1520" builtinId="25" hidden="1"/>
    <cellStyle name="Total" xfId="1556" builtinId="25" hidden="1"/>
    <cellStyle name="Total" xfId="1586" builtinId="25" hidden="1"/>
    <cellStyle name="Total" xfId="1627" builtinId="25" hidden="1"/>
    <cellStyle name="Total" xfId="1020" builtinId="25" hidden="1"/>
    <cellStyle name="Total" xfId="1660" builtinId="25" hidden="1"/>
    <cellStyle name="Total" xfId="1692" builtinId="25" hidden="1"/>
    <cellStyle name="Total" xfId="1741" builtinId="25" hidden="1"/>
    <cellStyle name="Total" xfId="1791" builtinId="25" hidden="1"/>
    <cellStyle name="Total" xfId="1837" builtinId="25" hidden="1"/>
    <cellStyle name="Total" xfId="1880" builtinId="25" hidden="1"/>
    <cellStyle name="Total" xfId="1913" builtinId="25" hidden="1"/>
    <cellStyle name="Total" xfId="1957" builtinId="25" hidden="1"/>
    <cellStyle name="Total" xfId="1996" builtinId="25" hidden="1"/>
    <cellStyle name="Total" xfId="2030" builtinId="25" hidden="1"/>
    <cellStyle name="Total" xfId="2086" builtinId="25" hidden="1"/>
    <cellStyle name="Total" xfId="2134" builtinId="25" hidden="1"/>
    <cellStyle name="Total" xfId="2178" builtinId="25" hidden="1"/>
    <cellStyle name="Total" xfId="2211" builtinId="25" hidden="1"/>
    <cellStyle name="Total" xfId="2254" builtinId="25" hidden="1"/>
    <cellStyle name="Total" xfId="2293" builtinId="25" hidden="1"/>
    <cellStyle name="Total" xfId="2174" builtinId="25" hidden="1"/>
    <cellStyle name="Total" xfId="2368" builtinId="25" hidden="1"/>
    <cellStyle name="Total" xfId="2415" builtinId="25" hidden="1"/>
    <cellStyle name="Total" xfId="2459" builtinId="25" hidden="1"/>
    <cellStyle name="Total" xfId="2492" builtinId="25" hidden="1"/>
    <cellStyle name="Total" xfId="2536" builtinId="25" hidden="1"/>
    <cellStyle name="Total" xfId="2575" builtinId="25" hidden="1"/>
    <cellStyle name="Total" xfId="2136" builtinId="25" hidden="1"/>
    <cellStyle name="Total" xfId="2652" builtinId="25" hidden="1"/>
    <cellStyle name="Total" xfId="2698" builtinId="25" hidden="1"/>
    <cellStyle name="Total" xfId="2741" builtinId="25" hidden="1"/>
    <cellStyle name="Total" xfId="2773" builtinId="25" hidden="1"/>
    <cellStyle name="Total" xfId="2816" builtinId="25" hidden="1"/>
    <cellStyle name="Total" xfId="2855" builtinId="25" hidden="1"/>
    <cellStyle name="Total" xfId="2344" builtinId="25" hidden="1"/>
    <cellStyle name="Total" xfId="2916" builtinId="25" hidden="1"/>
    <cellStyle name="Total" xfId="2960" builtinId="25" hidden="1"/>
    <cellStyle name="Total" xfId="3001" builtinId="25" hidden="1"/>
    <cellStyle name="Total" xfId="3033" builtinId="25" hidden="1"/>
    <cellStyle name="Total" xfId="3075" builtinId="25" hidden="1"/>
    <cellStyle name="Total" xfId="3113" builtinId="25" hidden="1"/>
    <cellStyle name="Total" xfId="3153" builtinId="25" hidden="1"/>
    <cellStyle name="Total" xfId="3194" builtinId="25" hidden="1"/>
    <cellStyle name="Total" xfId="3225" builtinId="25" hidden="1"/>
    <cellStyle name="Total" xfId="3277" builtinId="25" hidden="1"/>
    <cellStyle name="Total" xfId="3317" builtinId="25" hidden="1"/>
    <cellStyle name="Total" xfId="3365" builtinId="25" hidden="1"/>
    <cellStyle name="Total" xfId="3411" builtinId="25" hidden="1"/>
    <cellStyle name="Total" xfId="3453" builtinId="25" hidden="1"/>
    <cellStyle name="Total" xfId="3498" builtinId="25" hidden="1"/>
    <cellStyle name="Total" xfId="3535" builtinId="25" hidden="1"/>
    <cellStyle name="Total" xfId="3583" builtinId="25" hidden="1"/>
    <cellStyle name="Total" xfId="3622" builtinId="25" hidden="1"/>
    <cellStyle name="Total" xfId="3654" builtinId="25" hidden="1"/>
    <cellStyle name="Total" xfId="3700" builtinId="25" hidden="1"/>
    <cellStyle name="Total" xfId="3749" builtinId="25" hidden="1"/>
    <cellStyle name="Total" xfId="3794" builtinId="25" hidden="1"/>
    <cellStyle name="Total" xfId="3835" builtinId="25" hidden="1"/>
    <cellStyle name="Total" xfId="3879" builtinId="25" hidden="1"/>
    <cellStyle name="Total" xfId="3917" builtinId="25" hidden="1"/>
    <cellStyle name="Total" xfId="3965" builtinId="25" hidden="1"/>
    <cellStyle name="Total" xfId="4003" builtinId="25" hidden="1"/>
    <cellStyle name="Total" xfId="4035" builtinId="25" hidden="1"/>
    <cellStyle name="Total" xfId="4079" builtinId="25" hidden="1"/>
    <cellStyle name="Total" xfId="3774" builtinId="25" hidden="1"/>
    <cellStyle name="Total" xfId="4130" builtinId="25" hidden="1"/>
    <cellStyle name="Total" xfId="4171" builtinId="25" hidden="1"/>
    <cellStyle name="Total" xfId="4215" builtinId="25" hidden="1"/>
    <cellStyle name="Total" xfId="4253" builtinId="25" hidden="1"/>
    <cellStyle name="Total" xfId="4300" builtinId="25" hidden="1"/>
    <cellStyle name="Total" xfId="4340" builtinId="25" hidden="1"/>
    <cellStyle name="Total" xfId="4373" builtinId="25" hidden="1"/>
    <cellStyle name="Total" xfId="4419" builtinId="25" hidden="1"/>
    <cellStyle name="Total" xfId="4344" builtinId="25" hidden="1"/>
    <cellStyle name="Total" xfId="4460" builtinId="25" hidden="1"/>
    <cellStyle name="Total" xfId="4499" builtinId="25" hidden="1"/>
    <cellStyle name="Total" xfId="4540" builtinId="25" hidden="1"/>
    <cellStyle name="Total" xfId="4574" builtinId="25" hidden="1"/>
    <cellStyle name="Total" xfId="4617" builtinId="25" hidden="1"/>
    <cellStyle name="Total" xfId="4653" builtinId="25" hidden="1"/>
    <cellStyle name="Total" xfId="4683" builtinId="25" hidden="1"/>
    <cellStyle name="Total" xfId="4724" builtinId="25" hidden="1"/>
    <cellStyle name="Total" xfId="4117" builtinId="25" hidden="1"/>
    <cellStyle name="Total" xfId="4757" builtinId="25" hidden="1"/>
    <cellStyle name="Total" xfId="4789" builtinId="25" hidden="1"/>
    <cellStyle name="Total" xfId="4838" builtinId="25" hidden="1"/>
    <cellStyle name="Total" xfId="4888" builtinId="25" hidden="1"/>
    <cellStyle name="Total" xfId="4934" builtinId="25" hidden="1"/>
    <cellStyle name="Total" xfId="4977" builtinId="25" hidden="1"/>
    <cellStyle name="Total" xfId="5010" builtinId="25" hidden="1"/>
    <cellStyle name="Total" xfId="5054" builtinId="25" hidden="1"/>
    <cellStyle name="Total" xfId="5093" builtinId="25" hidden="1"/>
    <cellStyle name="Total" xfId="5127" builtinId="25" hidden="1"/>
    <cellStyle name="Total" xfId="5183" builtinId="25" hidden="1"/>
    <cellStyle name="Total" xfId="5231" builtinId="25" hidden="1"/>
    <cellStyle name="Total" xfId="5275" builtinId="25" hidden="1"/>
    <cellStyle name="Total" xfId="5308" builtinId="25" hidden="1"/>
    <cellStyle name="Total" xfId="5351" builtinId="25" hidden="1"/>
    <cellStyle name="Total" xfId="5390" builtinId="25" hidden="1"/>
    <cellStyle name="Total" xfId="5271" builtinId="25" hidden="1"/>
    <cellStyle name="Total" xfId="5465" builtinId="25" hidden="1"/>
    <cellStyle name="Total" xfId="5512" builtinId="25" hidden="1"/>
    <cellStyle name="Total" xfId="5556" builtinId="25" hidden="1"/>
    <cellStyle name="Total" xfId="5589" builtinId="25" hidden="1"/>
    <cellStyle name="Total" xfId="5633" builtinId="25" hidden="1"/>
    <cellStyle name="Total" xfId="5672" builtinId="25" hidden="1"/>
    <cellStyle name="Total" xfId="5233" builtinId="25" hidden="1"/>
    <cellStyle name="Total" xfId="5749" builtinId="25" hidden="1"/>
    <cellStyle name="Total" xfId="5795" builtinId="25" hidden="1"/>
    <cellStyle name="Total" xfId="5838" builtinId="25" hidden="1"/>
    <cellStyle name="Total" xfId="5870" builtinId="25" hidden="1"/>
    <cellStyle name="Total" xfId="5913" builtinId="25" hidden="1"/>
    <cellStyle name="Total" xfId="5952" builtinId="25" hidden="1"/>
    <cellStyle name="Total" xfId="5441" builtinId="25" hidden="1"/>
    <cellStyle name="Total" xfId="6013" builtinId="25" hidden="1"/>
    <cellStyle name="Total" xfId="6057" builtinId="25" hidden="1"/>
    <cellStyle name="Total" xfId="6098" builtinId="25" hidden="1"/>
    <cellStyle name="Total" xfId="6130" builtinId="25" hidden="1"/>
    <cellStyle name="Total" xfId="6172" builtinId="25" hidden="1"/>
    <cellStyle name="Total" xfId="6210" builtinId="25" hidden="1"/>
    <cellStyle name="Total" xfId="6250" builtinId="25" hidden="1"/>
    <cellStyle name="Total" xfId="6291" builtinId="25" hidden="1"/>
    <cellStyle name="Total" xfId="3227" builtinId="25" hidden="1"/>
    <cellStyle name="Total" xfId="6360" builtinId="25" hidden="1"/>
    <cellStyle name="Total" xfId="6400" builtinId="25" hidden="1"/>
    <cellStyle name="Total" xfId="6446" builtinId="25" hidden="1"/>
    <cellStyle name="Total" xfId="6492" builtinId="25" hidden="1"/>
    <cellStyle name="Total" xfId="6534" builtinId="25" hidden="1"/>
    <cellStyle name="Total" xfId="6579" builtinId="25" hidden="1"/>
    <cellStyle name="Total" xfId="6616" builtinId="25" hidden="1"/>
    <cellStyle name="Total" xfId="6664" builtinId="25" hidden="1"/>
    <cellStyle name="Total" xfId="6703" builtinId="25" hidden="1"/>
    <cellStyle name="Total" xfId="6735" builtinId="25" hidden="1"/>
    <cellStyle name="Total" xfId="6781" builtinId="25" hidden="1"/>
    <cellStyle name="Total" xfId="6830" builtinId="25" hidden="1"/>
    <cellStyle name="Total" xfId="6875" builtinId="25" hidden="1"/>
    <cellStyle name="Total" xfId="6916" builtinId="25" hidden="1"/>
    <cellStyle name="Total" xfId="6960" builtinId="25" hidden="1"/>
    <cellStyle name="Total" xfId="6998" builtinId="25" hidden="1"/>
    <cellStyle name="Total" xfId="7046" builtinId="25" hidden="1"/>
    <cellStyle name="Total" xfId="7084" builtinId="25" hidden="1"/>
    <cellStyle name="Total" xfId="7116" builtinId="25" hidden="1"/>
    <cellStyle name="Total" xfId="7160" builtinId="25" hidden="1"/>
    <cellStyle name="Total" xfId="6855" builtinId="25" hidden="1"/>
    <cellStyle name="Total" xfId="7211" builtinId="25" hidden="1"/>
    <cellStyle name="Total" xfId="7252" builtinId="25" hidden="1"/>
    <cellStyle name="Total" xfId="7296" builtinId="25" hidden="1"/>
    <cellStyle name="Total" xfId="7334" builtinId="25" hidden="1"/>
    <cellStyle name="Total" xfId="7381" builtinId="25" hidden="1"/>
    <cellStyle name="Total" xfId="7421" builtinId="25" hidden="1"/>
    <cellStyle name="Total" xfId="7454" builtinId="25" hidden="1"/>
    <cellStyle name="Total" xfId="7500" builtinId="25" hidden="1"/>
    <cellStyle name="Total" xfId="7425" builtinId="25" hidden="1"/>
    <cellStyle name="Total" xfId="7541" builtinId="25" hidden="1"/>
    <cellStyle name="Total" xfId="7580" builtinId="25" hidden="1"/>
    <cellStyle name="Total" xfId="7621" builtinId="25" hidden="1"/>
    <cellStyle name="Total" xfId="7655" builtinId="25" hidden="1"/>
    <cellStyle name="Total" xfId="7698" builtinId="25" hidden="1"/>
    <cellStyle name="Total" xfId="7734" builtinId="25" hidden="1"/>
    <cellStyle name="Total" xfId="7764" builtinId="25" hidden="1"/>
    <cellStyle name="Total" xfId="7805" builtinId="25" hidden="1"/>
    <cellStyle name="Total" xfId="7198" builtinId="25" hidden="1"/>
    <cellStyle name="Total" xfId="7838" builtinId="25" hidden="1"/>
    <cellStyle name="Total" xfId="7870" builtinId="25" hidden="1"/>
    <cellStyle name="Total" xfId="7919" builtinId="25" hidden="1"/>
    <cellStyle name="Total" xfId="7969" builtinId="25" hidden="1"/>
    <cellStyle name="Total" xfId="8015" builtinId="25" hidden="1"/>
    <cellStyle name="Total" xfId="8058" builtinId="25" hidden="1"/>
    <cellStyle name="Total" xfId="8091" builtinId="25" hidden="1"/>
    <cellStyle name="Total" xfId="8135" builtinId="25" hidden="1"/>
    <cellStyle name="Total" xfId="8174" builtinId="25" hidden="1"/>
    <cellStyle name="Total" xfId="8208" builtinId="25" hidden="1"/>
    <cellStyle name="Total" xfId="8263" builtinId="25" hidden="1"/>
    <cellStyle name="Total" xfId="8311" builtinId="25" hidden="1"/>
    <cellStyle name="Total" xfId="8355" builtinId="25" hidden="1"/>
    <cellStyle name="Total" xfId="8388" builtinId="25" hidden="1"/>
    <cellStyle name="Total" xfId="8431" builtinId="25" hidden="1"/>
    <cellStyle name="Total" xfId="8470" builtinId="25" hidden="1"/>
    <cellStyle name="Total" xfId="8351" builtinId="25" hidden="1"/>
    <cellStyle name="Total" xfId="8545" builtinId="25" hidden="1"/>
    <cellStyle name="Total" xfId="8592" builtinId="25" hidden="1"/>
    <cellStyle name="Total" xfId="8636" builtinId="25" hidden="1"/>
    <cellStyle name="Total" xfId="8669" builtinId="25" hidden="1"/>
    <cellStyle name="Total" xfId="8713" builtinId="25" hidden="1"/>
    <cellStyle name="Total" xfId="8752" builtinId="25" hidden="1"/>
    <cellStyle name="Total" xfId="8313" builtinId="25" hidden="1"/>
    <cellStyle name="Total" xfId="8829" builtinId="25" hidden="1"/>
    <cellStyle name="Total" xfId="8875" builtinId="25" hidden="1"/>
    <cellStyle name="Total" xfId="8918" builtinId="25" hidden="1"/>
    <cellStyle name="Total" xfId="8950" builtinId="25" hidden="1"/>
    <cellStyle name="Total" xfId="8993" builtinId="25" hidden="1"/>
    <cellStyle name="Total" xfId="9032" builtinId="25" hidden="1"/>
    <cellStyle name="Total" xfId="8521" builtinId="25" hidden="1"/>
    <cellStyle name="Total" xfId="9092" builtinId="25" hidden="1"/>
    <cellStyle name="Total" xfId="9136" builtinId="25" hidden="1"/>
    <cellStyle name="Total" xfId="9176" builtinId="25" hidden="1"/>
    <cellStyle name="Total" xfId="9208" builtinId="25" hidden="1"/>
    <cellStyle name="Total" xfId="9249" builtinId="25" hidden="1"/>
    <cellStyle name="Total" xfId="9287" builtinId="25" hidden="1"/>
    <cellStyle name="Total" xfId="9327" builtinId="25" hidden="1"/>
    <cellStyle name="Total" xfId="9368" builtinId="25" hidden="1"/>
    <cellStyle name="Total" xfId="6427" builtinId="25" hidden="1"/>
    <cellStyle name="Total" xfId="9428" builtinId="25" hidden="1"/>
    <cellStyle name="Total" xfId="9467" builtinId="25" hidden="1"/>
    <cellStyle name="Total" xfId="9513" builtinId="25" hidden="1"/>
    <cellStyle name="Total" xfId="9559" builtinId="25" hidden="1"/>
    <cellStyle name="Total" xfId="9601" builtinId="25" hidden="1"/>
    <cellStyle name="Total" xfId="9646" builtinId="25" hidden="1"/>
    <cellStyle name="Total" xfId="9683" builtinId="25" hidden="1"/>
    <cellStyle name="Total" xfId="9731" builtinId="25" hidden="1"/>
    <cellStyle name="Total" xfId="9770" builtinId="25" hidden="1"/>
    <cellStyle name="Total" xfId="9802" builtinId="25" hidden="1"/>
    <cellStyle name="Total" xfId="9848" builtinId="25" hidden="1"/>
    <cellStyle name="Total" xfId="9897" builtinId="25" hidden="1"/>
    <cellStyle name="Total" xfId="9942" builtinId="25" hidden="1"/>
    <cellStyle name="Total" xfId="9983" builtinId="25" hidden="1"/>
    <cellStyle name="Total" xfId="10027" builtinId="25" hidden="1"/>
    <cellStyle name="Total" xfId="10065" builtinId="25" hidden="1"/>
    <cellStyle name="Total" xfId="10113" builtinId="25" hidden="1"/>
    <cellStyle name="Total" xfId="10151" builtinId="25" hidden="1"/>
    <cellStyle name="Total" xfId="10183" builtinId="25" hidden="1"/>
    <cellStyle name="Total" xfId="10227" builtinId="25" hidden="1"/>
    <cellStyle name="Total" xfId="9922" builtinId="25" hidden="1"/>
    <cellStyle name="Total" xfId="10278" builtinId="25" hidden="1"/>
    <cellStyle name="Total" xfId="10319" builtinId="25" hidden="1"/>
    <cellStyle name="Total" xfId="10363" builtinId="25" hidden="1"/>
    <cellStyle name="Total" xfId="10401" builtinId="25" hidden="1"/>
    <cellStyle name="Total" xfId="10448" builtinId="25" hidden="1"/>
    <cellStyle name="Total" xfId="10488" builtinId="25" hidden="1"/>
    <cellStyle name="Total" xfId="10521" builtinId="25" hidden="1"/>
    <cellStyle name="Total" xfId="10567" builtinId="25" hidden="1"/>
    <cellStyle name="Total" xfId="10492" builtinId="25" hidden="1"/>
    <cellStyle name="Total" xfId="10608" builtinId="25" hidden="1"/>
    <cellStyle name="Total" xfId="10647" builtinId="25" hidden="1"/>
    <cellStyle name="Total" xfId="10688" builtinId="25" hidden="1"/>
    <cellStyle name="Total" xfId="10722" builtinId="25" hidden="1"/>
    <cellStyle name="Total" xfId="10765" builtinId="25" hidden="1"/>
    <cellStyle name="Total" xfId="10801" builtinId="25" hidden="1"/>
    <cellStyle name="Total" xfId="10831" builtinId="25" hidden="1"/>
    <cellStyle name="Total" xfId="10872" builtinId="25" hidden="1"/>
    <cellStyle name="Total" xfId="10265" builtinId="25" hidden="1"/>
    <cellStyle name="Total" xfId="10905" builtinId="25" hidden="1"/>
    <cellStyle name="Total" xfId="10937" builtinId="25" hidden="1"/>
    <cellStyle name="Total" xfId="10986" builtinId="25" hidden="1"/>
    <cellStyle name="Total" xfId="11036" builtinId="25" hidden="1"/>
    <cellStyle name="Total" xfId="11082" builtinId="25" hidden="1"/>
    <cellStyle name="Total" xfId="11125" builtinId="25" hidden="1"/>
    <cellStyle name="Total" xfId="11158" builtinId="25" hidden="1"/>
    <cellStyle name="Total" xfId="11202" builtinId="25" hidden="1"/>
    <cellStyle name="Total" xfId="11241" builtinId="25" hidden="1"/>
    <cellStyle name="Total" xfId="11275" builtinId="25" hidden="1"/>
    <cellStyle name="Total" xfId="11331" builtinId="25" hidden="1"/>
    <cellStyle name="Total" xfId="11379" builtinId="25" hidden="1"/>
    <cellStyle name="Total" xfId="11423" builtinId="25" hidden="1"/>
    <cellStyle name="Total" xfId="11456" builtinId="25" hidden="1"/>
    <cellStyle name="Total" xfId="11499" builtinId="25" hidden="1"/>
    <cellStyle name="Total" xfId="11538" builtinId="25" hidden="1"/>
    <cellStyle name="Total" xfId="11419" builtinId="25" hidden="1"/>
    <cellStyle name="Total" xfId="11613" builtinId="25" hidden="1"/>
    <cellStyle name="Total" xfId="11660" builtinId="25" hidden="1"/>
    <cellStyle name="Total" xfId="11704" builtinId="25" hidden="1"/>
    <cellStyle name="Total" xfId="11737" builtinId="25" hidden="1"/>
    <cellStyle name="Total" xfId="11781" builtinId="25" hidden="1"/>
    <cellStyle name="Total" xfId="11820" builtinId="25" hidden="1"/>
    <cellStyle name="Total" xfId="11381" builtinId="25" hidden="1"/>
    <cellStyle name="Total" xfId="11897" builtinId="25" hidden="1"/>
    <cellStyle name="Total" xfId="11943" builtinId="25" hidden="1"/>
    <cellStyle name="Total" xfId="11986" builtinId="25" hidden="1"/>
    <cellStyle name="Total" xfId="12018" builtinId="25" hidden="1"/>
    <cellStyle name="Total" xfId="12061" builtinId="25" hidden="1"/>
    <cellStyle name="Total" xfId="12100" builtinId="25" hidden="1"/>
    <cellStyle name="Total" xfId="11589" builtinId="25" hidden="1"/>
    <cellStyle name="Total" xfId="12161" builtinId="25" hidden="1"/>
    <cellStyle name="Total" xfId="12205" builtinId="25" hidden="1"/>
    <cellStyle name="Total" xfId="12246" builtinId="25" hidden="1"/>
    <cellStyle name="Total" xfId="12278" builtinId="25" hidden="1"/>
    <cellStyle name="Total" xfId="12320" builtinId="25" hidden="1"/>
    <cellStyle name="Total" xfId="12358" builtinId="25" hidden="1"/>
    <cellStyle name="Total" xfId="12398" builtinId="25" hidden="1"/>
    <cellStyle name="Total" xfId="12439" builtinId="25" hidden="1"/>
    <cellStyle name="Total" xfId="12479" builtinId="25" hidden="1"/>
    <cellStyle name="Total" xfId="12521" builtinId="25" hidden="1"/>
    <cellStyle name="Total" xfId="12560" builtinId="25" hidden="1"/>
    <cellStyle name="Total" xfId="12605" builtinId="25" hidden="1"/>
    <cellStyle name="Total" xfId="12651" builtinId="25" hidden="1"/>
    <cellStyle name="Total" xfId="12693" builtinId="25" hidden="1"/>
    <cellStyle name="Total" xfId="12738" builtinId="25" hidden="1"/>
    <cellStyle name="Total" xfId="12775" builtinId="25" hidden="1"/>
    <cellStyle name="Total" xfId="12823" builtinId="25" hidden="1"/>
    <cellStyle name="Total" xfId="12862" builtinId="25" hidden="1"/>
    <cellStyle name="Total" xfId="12894" builtinId="25" hidden="1"/>
    <cellStyle name="Total" xfId="12940" builtinId="25" hidden="1"/>
    <cellStyle name="Total" xfId="12989" builtinId="25" hidden="1"/>
    <cellStyle name="Total" xfId="13034" builtinId="25" hidden="1"/>
    <cellStyle name="Total" xfId="13075" builtinId="25" hidden="1"/>
    <cellStyle name="Total" xfId="13119" builtinId="25" hidden="1"/>
    <cellStyle name="Total" xfId="13157" builtinId="25" hidden="1"/>
    <cellStyle name="Total" xfId="13205" builtinId="25" hidden="1"/>
    <cellStyle name="Total" xfId="13243" builtinId="25" hidden="1"/>
    <cellStyle name="Total" xfId="13275" builtinId="25" hidden="1"/>
    <cellStyle name="Total" xfId="13319" builtinId="25" hidden="1"/>
    <cellStyle name="Total" xfId="13014" builtinId="25" hidden="1"/>
    <cellStyle name="Total" xfId="13370" builtinId="25" hidden="1"/>
    <cellStyle name="Total" xfId="13411" builtinId="25" hidden="1"/>
    <cellStyle name="Total" xfId="13455" builtinId="25" hidden="1"/>
    <cellStyle name="Total" xfId="13493" builtinId="25" hidden="1"/>
    <cellStyle name="Total" xfId="13540" builtinId="25" hidden="1"/>
    <cellStyle name="Total" xfId="13580" builtinId="25" hidden="1"/>
    <cellStyle name="Total" xfId="13613" builtinId="25" hidden="1"/>
    <cellStyle name="Total" xfId="13659" builtinId="25" hidden="1"/>
    <cellStyle name="Total" xfId="13584" builtinId="25" hidden="1"/>
    <cellStyle name="Total" xfId="13700" builtinId="25" hidden="1"/>
    <cellStyle name="Total" xfId="13739" builtinId="25" hidden="1"/>
    <cellStyle name="Total" xfId="13780" builtinId="25" hidden="1"/>
    <cellStyle name="Total" xfId="13814" builtinId="25" hidden="1"/>
    <cellStyle name="Total" xfId="13857" builtinId="25" hidden="1"/>
    <cellStyle name="Total" xfId="13893" builtinId="25" hidden="1"/>
    <cellStyle name="Total" xfId="13923" builtinId="25" hidden="1"/>
    <cellStyle name="Total" xfId="13964" builtinId="25" hidden="1"/>
    <cellStyle name="Total" xfId="13357" builtinId="25" hidden="1"/>
    <cellStyle name="Total" xfId="13997" builtinId="25" hidden="1"/>
    <cellStyle name="Total" xfId="14029" builtinId="25" hidden="1"/>
    <cellStyle name="Total" xfId="14077" builtinId="25" hidden="1"/>
    <cellStyle name="Total" xfId="14127" builtinId="25" hidden="1"/>
    <cellStyle name="Total" xfId="14173" builtinId="25" hidden="1"/>
    <cellStyle name="Total" xfId="14215" builtinId="25" hidden="1"/>
    <cellStyle name="Total" xfId="14248" builtinId="25" hidden="1"/>
    <cellStyle name="Total" xfId="14291" builtinId="25" hidden="1"/>
    <cellStyle name="Total" xfId="14330" builtinId="25" hidden="1"/>
    <cellStyle name="Total" xfId="14363" builtinId="25" hidden="1"/>
    <cellStyle name="Total" xfId="14418" builtinId="25" hidden="1"/>
    <cellStyle name="Total" xfId="14466" builtinId="25" hidden="1"/>
    <cellStyle name="Total" xfId="14509" builtinId="25" hidden="1"/>
    <cellStyle name="Total" xfId="14542" builtinId="25" hidden="1"/>
    <cellStyle name="Total" xfId="14584" builtinId="25" hidden="1"/>
    <cellStyle name="Total" xfId="14623" builtinId="25" hidden="1"/>
    <cellStyle name="Total" xfId="14505" builtinId="25" hidden="1"/>
    <cellStyle name="Total" xfId="14697" builtinId="25" hidden="1"/>
    <cellStyle name="Total" xfId="14744" builtinId="25" hidden="1"/>
    <cellStyle name="Total" xfId="14787" builtinId="25" hidden="1"/>
    <cellStyle name="Total" xfId="14820" builtinId="25" hidden="1"/>
    <cellStyle name="Total" xfId="14863" builtinId="25" hidden="1"/>
    <cellStyle name="Total" xfId="14902" builtinId="25" hidden="1"/>
    <cellStyle name="Total" xfId="14468" builtinId="25" hidden="1"/>
    <cellStyle name="Total" xfId="14978" builtinId="25" hidden="1"/>
    <cellStyle name="Total" xfId="15024" builtinId="25" hidden="1"/>
    <cellStyle name="Total" xfId="15066" builtinId="25" hidden="1"/>
    <cellStyle name="Total" xfId="15098" builtinId="25" hidden="1"/>
    <cellStyle name="Total" xfId="15140" builtinId="25" hidden="1"/>
    <cellStyle name="Total" xfId="15179" builtinId="25" hidden="1"/>
    <cellStyle name="Total" xfId="14673" builtinId="25" hidden="1"/>
    <cellStyle name="Total" xfId="15239" builtinId="25" hidden="1"/>
    <cellStyle name="Total" xfId="15283" builtinId="25" hidden="1"/>
    <cellStyle name="Total" xfId="15323" builtinId="25" hidden="1"/>
    <cellStyle name="Total" xfId="15355" builtinId="25" hidden="1"/>
    <cellStyle name="Total" xfId="15396" builtinId="25" hidden="1"/>
    <cellStyle name="Total" xfId="15434" builtinId="25" hidden="1"/>
    <cellStyle name="Total" xfId="15474" builtinId="25" hidden="1"/>
    <cellStyle name="Total" xfId="15515" builtinId="25" hidden="1"/>
    <cellStyle name="Warning Text" xfId="16" builtinId="11" hidden="1"/>
    <cellStyle name="Warning Text" xfId="73" builtinId="11" hidden="1"/>
    <cellStyle name="Warning Text" xfId="121" builtinId="11" hidden="1"/>
    <cellStyle name="Warning Text" xfId="177" builtinId="11" hidden="1"/>
    <cellStyle name="Warning Text" xfId="217" builtinId="11" hidden="1"/>
    <cellStyle name="Warning Text" xfId="266" builtinId="11" hidden="1"/>
    <cellStyle name="Warning Text" xfId="311" builtinId="11" hidden="1"/>
    <cellStyle name="Warning Text" xfId="354" builtinId="11" hidden="1"/>
    <cellStyle name="Warning Text" xfId="398" builtinId="11" hidden="1"/>
    <cellStyle name="Warning Text" xfId="384" builtinId="11" hidden="1"/>
    <cellStyle name="Warning Text" xfId="483" builtinId="11" hidden="1"/>
    <cellStyle name="Warning Text" xfId="468" builtinId="11" hidden="1"/>
    <cellStyle name="Warning Text" xfId="555" builtinId="11" hidden="1"/>
    <cellStyle name="Warning Text" xfId="601" builtinId="11" hidden="1"/>
    <cellStyle name="Warning Text" xfId="650" builtinId="11" hidden="1"/>
    <cellStyle name="Warning Text" xfId="694" builtinId="11" hidden="1"/>
    <cellStyle name="Warning Text" xfId="736" builtinId="11" hidden="1"/>
    <cellStyle name="Warning Text" xfId="779" builtinId="11" hidden="1"/>
    <cellStyle name="Warning Text" xfId="765" builtinId="11" hidden="1"/>
    <cellStyle name="Warning Text" xfId="865" builtinId="11" hidden="1"/>
    <cellStyle name="Warning Text" xfId="850" builtinId="11" hidden="1"/>
    <cellStyle name="Warning Text" xfId="936" builtinId="11" hidden="1"/>
    <cellStyle name="Warning Text" xfId="980" builtinId="11" hidden="1"/>
    <cellStyle name="Warning Text" xfId="764" builtinId="11" hidden="1"/>
    <cellStyle name="Warning Text" xfId="1030" builtinId="11" hidden="1"/>
    <cellStyle name="Warning Text" xfId="1072" builtinId="11" hidden="1"/>
    <cellStyle name="Warning Text" xfId="1115" builtinId="11" hidden="1"/>
    <cellStyle name="Warning Text" xfId="1102" builtinId="11" hidden="1"/>
    <cellStyle name="Warning Text" xfId="1200" builtinId="11" hidden="1"/>
    <cellStyle name="Warning Text" xfId="1186" builtinId="11" hidden="1"/>
    <cellStyle name="Warning Text" xfId="1274" builtinId="11" hidden="1"/>
    <cellStyle name="Warning Text" xfId="1320" builtinId="11" hidden="1"/>
    <cellStyle name="Warning Text" xfId="1283" builtinId="11" hidden="1"/>
    <cellStyle name="Warning Text" xfId="1360" builtinId="11" hidden="1"/>
    <cellStyle name="Warning Text" xfId="1400" builtinId="11" hidden="1"/>
    <cellStyle name="Warning Text" xfId="1440" builtinId="11" hidden="1"/>
    <cellStyle name="Warning Text" xfId="1427" builtinId="11" hidden="1"/>
    <cellStyle name="Warning Text" xfId="1517" builtinId="11" hidden="1"/>
    <cellStyle name="Warning Text" xfId="1503" builtinId="11" hidden="1"/>
    <cellStyle name="Warning Text" xfId="1584" builtinId="11" hidden="1"/>
    <cellStyle name="Warning Text" xfId="1625" builtinId="11" hidden="1"/>
    <cellStyle name="Warning Text" xfId="698" builtinId="11" hidden="1"/>
    <cellStyle name="Warning Text" xfId="1657" builtinId="11" hidden="1"/>
    <cellStyle name="Warning Text" xfId="1662" builtinId="11" hidden="1"/>
    <cellStyle name="Warning Text" xfId="1738" builtinId="11" hidden="1"/>
    <cellStyle name="Warning Text" xfId="1788" builtinId="11" hidden="1"/>
    <cellStyle name="Warning Text" xfId="1834" builtinId="11" hidden="1"/>
    <cellStyle name="Warning Text" xfId="1838" builtinId="11" hidden="1"/>
    <cellStyle name="Warning Text" xfId="1911" builtinId="11" hidden="1"/>
    <cellStyle name="Warning Text" xfId="1916" builtinId="11" hidden="1"/>
    <cellStyle name="Warning Text" xfId="1990" builtinId="11" hidden="1"/>
    <cellStyle name="Warning Text" xfId="2027" builtinId="11" hidden="1"/>
    <cellStyle name="Warning Text" xfId="2083" builtinId="11" hidden="1"/>
    <cellStyle name="Warning Text" xfId="2131" builtinId="11" hidden="1"/>
    <cellStyle name="Warning Text" xfId="2135" builtinId="11" hidden="1"/>
    <cellStyle name="Warning Text" xfId="2209" builtinId="11" hidden="1"/>
    <cellStyle name="Warning Text" xfId="2214" builtinId="11" hidden="1"/>
    <cellStyle name="Warning Text" xfId="2287" builtinId="11" hidden="1"/>
    <cellStyle name="Warning Text" xfId="2114" builtinId="11" hidden="1"/>
    <cellStyle name="Warning Text" xfId="2365" builtinId="11" hidden="1"/>
    <cellStyle name="Warning Text" xfId="2412" builtinId="11" hidden="1"/>
    <cellStyle name="Warning Text" xfId="2416" builtinId="11" hidden="1"/>
    <cellStyle name="Warning Text" xfId="2490" builtinId="11" hidden="1"/>
    <cellStyle name="Warning Text" xfId="2495" builtinId="11" hidden="1"/>
    <cellStyle name="Warning Text" xfId="2569" builtinId="11" hidden="1"/>
    <cellStyle name="Warning Text" xfId="2353" builtinId="11" hidden="1"/>
    <cellStyle name="Warning Text" xfId="2649" builtinId="11" hidden="1"/>
    <cellStyle name="Warning Text" xfId="2695" builtinId="11" hidden="1"/>
    <cellStyle name="Warning Text" xfId="2699" builtinId="11" hidden="1"/>
    <cellStyle name="Warning Text" xfId="2771" builtinId="11" hidden="1"/>
    <cellStyle name="Warning Text" xfId="2776" builtinId="11" hidden="1"/>
    <cellStyle name="Warning Text" xfId="2849" builtinId="11" hidden="1"/>
    <cellStyle name="Warning Text" xfId="2702" builtinId="11" hidden="1"/>
    <cellStyle name="Warning Text" xfId="2913" builtinId="11" hidden="1"/>
    <cellStyle name="Warning Text" xfId="2957" builtinId="11" hidden="1"/>
    <cellStyle name="Warning Text" xfId="2961" builtinId="11" hidden="1"/>
    <cellStyle name="Warning Text" xfId="3031" builtinId="11" hidden="1"/>
    <cellStyle name="Warning Text" xfId="3036" builtinId="11" hidden="1"/>
    <cellStyle name="Warning Text" xfId="3108" builtinId="11" hidden="1"/>
    <cellStyle name="Warning Text" xfId="3150" builtinId="11" hidden="1"/>
    <cellStyle name="Warning Text" xfId="3191" builtinId="11" hidden="1"/>
    <cellStyle name="Warning Text" xfId="3222" builtinId="11" hidden="1"/>
    <cellStyle name="Warning Text" xfId="3274" builtinId="11" hidden="1"/>
    <cellStyle name="Warning Text" xfId="3314" builtinId="11" hidden="1"/>
    <cellStyle name="Warning Text" xfId="3363" builtinId="11" hidden="1"/>
    <cellStyle name="Warning Text" xfId="3408" builtinId="11" hidden="1"/>
    <cellStyle name="Warning Text" xfId="3451" builtinId="11" hidden="1"/>
    <cellStyle name="Warning Text" xfId="3495" builtinId="11" hidden="1"/>
    <cellStyle name="Warning Text" xfId="3481" builtinId="11" hidden="1"/>
    <cellStyle name="Warning Text" xfId="3580" builtinId="11" hidden="1"/>
    <cellStyle name="Warning Text" xfId="3565" builtinId="11" hidden="1"/>
    <cellStyle name="Warning Text" xfId="3652" builtinId="11" hidden="1"/>
    <cellStyle name="Warning Text" xfId="3698" builtinId="11" hidden="1"/>
    <cellStyle name="Warning Text" xfId="3747" builtinId="11" hidden="1"/>
    <cellStyle name="Warning Text" xfId="3791" builtinId="11" hidden="1"/>
    <cellStyle name="Warning Text" xfId="3833" builtinId="11" hidden="1"/>
    <cellStyle name="Warning Text" xfId="3876" builtinId="11" hidden="1"/>
    <cellStyle name="Warning Text" xfId="3862" builtinId="11" hidden="1"/>
    <cellStyle name="Warning Text" xfId="3962" builtinId="11" hidden="1"/>
    <cellStyle name="Warning Text" xfId="3947" builtinId="11" hidden="1"/>
    <cellStyle name="Warning Text" xfId="4033" builtinId="11" hidden="1"/>
    <cellStyle name="Warning Text" xfId="4077" builtinId="11" hidden="1"/>
    <cellStyle name="Warning Text" xfId="3861" builtinId="11" hidden="1"/>
    <cellStyle name="Warning Text" xfId="4127" builtinId="11" hidden="1"/>
    <cellStyle name="Warning Text" xfId="4169" builtinId="11" hidden="1"/>
    <cellStyle name="Warning Text" xfId="4212" builtinId="11" hidden="1"/>
    <cellStyle name="Warning Text" xfId="4199" builtinId="11" hidden="1"/>
    <cellStyle name="Warning Text" xfId="4297" builtinId="11" hidden="1"/>
    <cellStyle name="Warning Text" xfId="4283" builtinId="11" hidden="1"/>
    <cellStyle name="Warning Text" xfId="4371" builtinId="11" hidden="1"/>
    <cellStyle name="Warning Text" xfId="4417" builtinId="11" hidden="1"/>
    <cellStyle name="Warning Text" xfId="4380" builtinId="11" hidden="1"/>
    <cellStyle name="Warning Text" xfId="4457" builtinId="11" hidden="1"/>
    <cellStyle name="Warning Text" xfId="4497" builtinId="11" hidden="1"/>
    <cellStyle name="Warning Text" xfId="4537" builtinId="11" hidden="1"/>
    <cellStyle name="Warning Text" xfId="4524" builtinId="11" hidden="1"/>
    <cellStyle name="Warning Text" xfId="4614" builtinId="11" hidden="1"/>
    <cellStyle name="Warning Text" xfId="4600" builtinId="11" hidden="1"/>
    <cellStyle name="Warning Text" xfId="4681" builtinId="11" hidden="1"/>
    <cellStyle name="Warning Text" xfId="4722" builtinId="11" hidden="1"/>
    <cellStyle name="Warning Text" xfId="3795" builtinId="11" hidden="1"/>
    <cellStyle name="Warning Text" xfId="4754" builtinId="11" hidden="1"/>
    <cellStyle name="Warning Text" xfId="4759" builtinId="11" hidden="1"/>
    <cellStyle name="Warning Text" xfId="4835" builtinId="11" hidden="1"/>
    <cellStyle name="Warning Text" xfId="4885" builtinId="11" hidden="1"/>
    <cellStyle name="Warning Text" xfId="4931" builtinId="11" hidden="1"/>
    <cellStyle name="Warning Text" xfId="4935" builtinId="11" hidden="1"/>
    <cellStyle name="Warning Text" xfId="5008" builtinId="11" hidden="1"/>
    <cellStyle name="Warning Text" xfId="5013" builtinId="11" hidden="1"/>
    <cellStyle name="Warning Text" xfId="5087" builtinId="11" hidden="1"/>
    <cellStyle name="Warning Text" xfId="5124" builtinId="11" hidden="1"/>
    <cellStyle name="Warning Text" xfId="5180" builtinId="11" hidden="1"/>
    <cellStyle name="Warning Text" xfId="5228" builtinId="11" hidden="1"/>
    <cellStyle name="Warning Text" xfId="5232" builtinId="11" hidden="1"/>
    <cellStyle name="Warning Text" xfId="5306" builtinId="11" hidden="1"/>
    <cellStyle name="Warning Text" xfId="5311" builtinId="11" hidden="1"/>
    <cellStyle name="Warning Text" xfId="5384" builtinId="11" hidden="1"/>
    <cellStyle name="Warning Text" xfId="5211" builtinId="11" hidden="1"/>
    <cellStyle name="Warning Text" xfId="5462" builtinId="11" hidden="1"/>
    <cellStyle name="Warning Text" xfId="5509" builtinId="11" hidden="1"/>
    <cellStyle name="Warning Text" xfId="5513" builtinId="11" hidden="1"/>
    <cellStyle name="Warning Text" xfId="5587" builtinId="11" hidden="1"/>
    <cellStyle name="Warning Text" xfId="5592" builtinId="11" hidden="1"/>
    <cellStyle name="Warning Text" xfId="5666" builtinId="11" hidden="1"/>
    <cellStyle name="Warning Text" xfId="5450" builtinId="11" hidden="1"/>
    <cellStyle name="Warning Text" xfId="5746" builtinId="11" hidden="1"/>
    <cellStyle name="Warning Text" xfId="5792" builtinId="11" hidden="1"/>
    <cellStyle name="Warning Text" xfId="5796" builtinId="11" hidden="1"/>
    <cellStyle name="Warning Text" xfId="5868" builtinId="11" hidden="1"/>
    <cellStyle name="Warning Text" xfId="5873" builtinId="11" hidden="1"/>
    <cellStyle name="Warning Text" xfId="5946" builtinId="11" hidden="1"/>
    <cellStyle name="Warning Text" xfId="5799" builtinId="11" hidden="1"/>
    <cellStyle name="Warning Text" xfId="6010" builtinId="11" hidden="1"/>
    <cellStyle name="Warning Text" xfId="6054" builtinId="11" hidden="1"/>
    <cellStyle name="Warning Text" xfId="6058" builtinId="11" hidden="1"/>
    <cellStyle name="Warning Text" xfId="6128" builtinId="11" hidden="1"/>
    <cellStyle name="Warning Text" xfId="6133" builtinId="11" hidden="1"/>
    <cellStyle name="Warning Text" xfId="6205" builtinId="11" hidden="1"/>
    <cellStyle name="Warning Text" xfId="6247" builtinId="11" hidden="1"/>
    <cellStyle name="Warning Text" xfId="6288" builtinId="11" hidden="1"/>
    <cellStyle name="Warning Text" xfId="3262" builtinId="11" hidden="1"/>
    <cellStyle name="Warning Text" xfId="6357" builtinId="11" hidden="1"/>
    <cellStyle name="Warning Text" xfId="6397" builtinId="11" hidden="1"/>
    <cellStyle name="Warning Text" xfId="6444" builtinId="11" hidden="1"/>
    <cellStyle name="Warning Text" xfId="6489" builtinId="11" hidden="1"/>
    <cellStyle name="Warning Text" xfId="6532" builtinId="11" hidden="1"/>
    <cellStyle name="Warning Text" xfId="6576" builtinId="11" hidden="1"/>
    <cellStyle name="Warning Text" xfId="6562" builtinId="11" hidden="1"/>
    <cellStyle name="Warning Text" xfId="6661" builtinId="11" hidden="1"/>
    <cellStyle name="Warning Text" xfId="6646" builtinId="11" hidden="1"/>
    <cellStyle name="Warning Text" xfId="6733" builtinId="11" hidden="1"/>
    <cellStyle name="Warning Text" xfId="6779" builtinId="11" hidden="1"/>
    <cellStyle name="Warning Text" xfId="6828" builtinId="11" hidden="1"/>
    <cellStyle name="Warning Text" xfId="6872" builtinId="11" hidden="1"/>
    <cellStyle name="Warning Text" xfId="6914" builtinId="11" hidden="1"/>
    <cellStyle name="Warning Text" xfId="6957" builtinId="11" hidden="1"/>
    <cellStyle name="Warning Text" xfId="6943" builtinId="11" hidden="1"/>
    <cellStyle name="Warning Text" xfId="7043" builtinId="11" hidden="1"/>
    <cellStyle name="Warning Text" xfId="7028" builtinId="11" hidden="1"/>
    <cellStyle name="Warning Text" xfId="7114" builtinId="11" hidden="1"/>
    <cellStyle name="Warning Text" xfId="7158" builtinId="11" hidden="1"/>
    <cellStyle name="Warning Text" xfId="6942" builtinId="11" hidden="1"/>
    <cellStyle name="Warning Text" xfId="7208" builtinId="11" hidden="1"/>
    <cellStyle name="Warning Text" xfId="7250" builtinId="11" hidden="1"/>
    <cellStyle name="Warning Text" xfId="7293" builtinId="11" hidden="1"/>
    <cellStyle name="Warning Text" xfId="7280" builtinId="11" hidden="1"/>
    <cellStyle name="Warning Text" xfId="7378" builtinId="11" hidden="1"/>
    <cellStyle name="Warning Text" xfId="7364" builtinId="11" hidden="1"/>
    <cellStyle name="Warning Text" xfId="7452" builtinId="11" hidden="1"/>
    <cellStyle name="Warning Text" xfId="7498" builtinId="11" hidden="1"/>
    <cellStyle name="Warning Text" xfId="7461" builtinId="11" hidden="1"/>
    <cellStyle name="Warning Text" xfId="7538" builtinId="11" hidden="1"/>
    <cellStyle name="Warning Text" xfId="7578" builtinId="11" hidden="1"/>
    <cellStyle name="Warning Text" xfId="7618" builtinId="11" hidden="1"/>
    <cellStyle name="Warning Text" xfId="7605" builtinId="11" hidden="1"/>
    <cellStyle name="Warning Text" xfId="7695" builtinId="11" hidden="1"/>
    <cellStyle name="Warning Text" xfId="7681" builtinId="11" hidden="1"/>
    <cellStyle name="Warning Text" xfId="7762" builtinId="11" hidden="1"/>
    <cellStyle name="Warning Text" xfId="7803" builtinId="11" hidden="1"/>
    <cellStyle name="Warning Text" xfId="6876" builtinId="11" hidden="1"/>
    <cellStyle name="Warning Text" xfId="7835" builtinId="11" hidden="1"/>
    <cellStyle name="Warning Text" xfId="7840" builtinId="11" hidden="1"/>
    <cellStyle name="Warning Text" xfId="7916" builtinId="11" hidden="1"/>
    <cellStyle name="Warning Text" xfId="7966" builtinId="11" hidden="1"/>
    <cellStyle name="Warning Text" xfId="8012" builtinId="11" hidden="1"/>
    <cellStyle name="Warning Text" xfId="8016" builtinId="11" hidden="1"/>
    <cellStyle name="Warning Text" xfId="8089" builtinId="11" hidden="1"/>
    <cellStyle name="Warning Text" xfId="8094" builtinId="11" hidden="1"/>
    <cellStyle name="Warning Text" xfId="8168" builtinId="11" hidden="1"/>
    <cellStyle name="Warning Text" xfId="8205" builtinId="11" hidden="1"/>
    <cellStyle name="Warning Text" xfId="8260" builtinId="11" hidden="1"/>
    <cellStyle name="Warning Text" xfId="8308" builtinId="11" hidden="1"/>
    <cellStyle name="Warning Text" xfId="8312" builtinId="11" hidden="1"/>
    <cellStyle name="Warning Text" xfId="8386" builtinId="11" hidden="1"/>
    <cellStyle name="Warning Text" xfId="8391" builtinId="11" hidden="1"/>
    <cellStyle name="Warning Text" xfId="8464" builtinId="11" hidden="1"/>
    <cellStyle name="Warning Text" xfId="8291" builtinId="11" hidden="1"/>
    <cellStyle name="Warning Text" xfId="8542" builtinId="11" hidden="1"/>
    <cellStyle name="Warning Text" xfId="8589" builtinId="11" hidden="1"/>
    <cellStyle name="Warning Text" xfId="8593" builtinId="11" hidden="1"/>
    <cellStyle name="Warning Text" xfId="8667" builtinId="11" hidden="1"/>
    <cellStyle name="Warning Text" xfId="8672" builtinId="11" hidden="1"/>
    <cellStyle name="Warning Text" xfId="8746" builtinId="11" hidden="1"/>
    <cellStyle name="Warning Text" xfId="8530" builtinId="11" hidden="1"/>
    <cellStyle name="Warning Text" xfId="8826" builtinId="11" hidden="1"/>
    <cellStyle name="Warning Text" xfId="8872" builtinId="11" hidden="1"/>
    <cellStyle name="Warning Text" xfId="8876" builtinId="11" hidden="1"/>
    <cellStyle name="Warning Text" xfId="8948" builtinId="11" hidden="1"/>
    <cellStyle name="Warning Text" xfId="8953" builtinId="11" hidden="1"/>
    <cellStyle name="Warning Text" xfId="9026" builtinId="11" hidden="1"/>
    <cellStyle name="Warning Text" xfId="8879" builtinId="11" hidden="1"/>
    <cellStyle name="Warning Text" xfId="9089" builtinId="11" hidden="1"/>
    <cellStyle name="Warning Text" xfId="9133" builtinId="11" hidden="1"/>
    <cellStyle name="Warning Text" xfId="9137" builtinId="11" hidden="1"/>
    <cellStyle name="Warning Text" xfId="9206" builtinId="11" hidden="1"/>
    <cellStyle name="Warning Text" xfId="9211" builtinId="11" hidden="1"/>
    <cellStyle name="Warning Text" xfId="9282" builtinId="11" hidden="1"/>
    <cellStyle name="Warning Text" xfId="9324" builtinId="11" hidden="1"/>
    <cellStyle name="Warning Text" xfId="9365" builtinId="11" hidden="1"/>
    <cellStyle name="Warning Text" xfId="8129" builtinId="11" hidden="1"/>
    <cellStyle name="Warning Text" xfId="9425" builtinId="11" hidden="1"/>
    <cellStyle name="Warning Text" xfId="9464" builtinId="11" hidden="1"/>
    <cellStyle name="Warning Text" xfId="9511" builtinId="11" hidden="1"/>
    <cellStyle name="Warning Text" xfId="9556" builtinId="11" hidden="1"/>
    <cellStyle name="Warning Text" xfId="9599" builtinId="11" hidden="1"/>
    <cellStyle name="Warning Text" xfId="9643" builtinId="11" hidden="1"/>
    <cellStyle name="Warning Text" xfId="9629" builtinId="11" hidden="1"/>
    <cellStyle name="Warning Text" xfId="9728" builtinId="11" hidden="1"/>
    <cellStyle name="Warning Text" xfId="9713" builtinId="11" hidden="1"/>
    <cellStyle name="Warning Text" xfId="9800" builtinId="11" hidden="1"/>
    <cellStyle name="Warning Text" xfId="9846" builtinId="11" hidden="1"/>
    <cellStyle name="Warning Text" xfId="9895" builtinId="11" hidden="1"/>
    <cellStyle name="Warning Text" xfId="9939" builtinId="11" hidden="1"/>
    <cellStyle name="Warning Text" xfId="9981" builtinId="11" hidden="1"/>
    <cellStyle name="Warning Text" xfId="10024" builtinId="11" hidden="1"/>
    <cellStyle name="Warning Text" xfId="10010" builtinId="11" hidden="1"/>
    <cellStyle name="Warning Text" xfId="10110" builtinId="11" hidden="1"/>
    <cellStyle name="Warning Text" xfId="10095" builtinId="11" hidden="1"/>
    <cellStyle name="Warning Text" xfId="10181" builtinId="11" hidden="1"/>
    <cellStyle name="Warning Text" xfId="10225" builtinId="11" hidden="1"/>
    <cellStyle name="Warning Text" xfId="10009" builtinId="11" hidden="1"/>
    <cellStyle name="Warning Text" xfId="10275" builtinId="11" hidden="1"/>
    <cellStyle name="Warning Text" xfId="10317" builtinId="11" hidden="1"/>
    <cellStyle name="Warning Text" xfId="10360" builtinId="11" hidden="1"/>
    <cellStyle name="Warning Text" xfId="10347" builtinId="11" hidden="1"/>
    <cellStyle name="Warning Text" xfId="10445" builtinId="11" hidden="1"/>
    <cellStyle name="Warning Text" xfId="10431" builtinId="11" hidden="1"/>
    <cellStyle name="Warning Text" xfId="10519" builtinId="11" hidden="1"/>
    <cellStyle name="Warning Text" xfId="10565" builtinId="11" hidden="1"/>
    <cellStyle name="Warning Text" xfId="10528" builtinId="11" hidden="1"/>
    <cellStyle name="Warning Text" xfId="10605" builtinId="11" hidden="1"/>
    <cellStyle name="Warning Text" xfId="10645" builtinId="11" hidden="1"/>
    <cellStyle name="Warning Text" xfId="10685" builtinId="11" hidden="1"/>
    <cellStyle name="Warning Text" xfId="10672" builtinId="11" hidden="1"/>
    <cellStyle name="Warning Text" xfId="10762" builtinId="11" hidden="1"/>
    <cellStyle name="Warning Text" xfId="10748" builtinId="11" hidden="1"/>
    <cellStyle name="Warning Text" xfId="10829" builtinId="11" hidden="1"/>
    <cellStyle name="Warning Text" xfId="10870" builtinId="11" hidden="1"/>
    <cellStyle name="Warning Text" xfId="9943" builtinId="11" hidden="1"/>
    <cellStyle name="Warning Text" xfId="10902" builtinId="11" hidden="1"/>
    <cellStyle name="Warning Text" xfId="10907" builtinId="11" hidden="1"/>
    <cellStyle name="Warning Text" xfId="10983" builtinId="11" hidden="1"/>
    <cellStyle name="Warning Text" xfId="11033" builtinId="11" hidden="1"/>
    <cellStyle name="Warning Text" xfId="11079" builtinId="11" hidden="1"/>
    <cellStyle name="Warning Text" xfId="11083" builtinId="11" hidden="1"/>
    <cellStyle name="Warning Text" xfId="11156" builtinId="11" hidden="1"/>
    <cellStyle name="Warning Text" xfId="11161" builtinId="11" hidden="1"/>
    <cellStyle name="Warning Text" xfId="11235" builtinId="11" hidden="1"/>
    <cellStyle name="Warning Text" xfId="11272" builtinId="11" hidden="1"/>
    <cellStyle name="Warning Text" xfId="11328" builtinId="11" hidden="1"/>
    <cellStyle name="Warning Text" xfId="11376" builtinId="11" hidden="1"/>
    <cellStyle name="Warning Text" xfId="11380" builtinId="11" hidden="1"/>
    <cellStyle name="Warning Text" xfId="11454" builtinId="11" hidden="1"/>
    <cellStyle name="Warning Text" xfId="11459" builtinId="11" hidden="1"/>
    <cellStyle name="Warning Text" xfId="11532" builtinId="11" hidden="1"/>
    <cellStyle name="Warning Text" xfId="11359" builtinId="11" hidden="1"/>
    <cellStyle name="Warning Text" xfId="11610" builtinId="11" hidden="1"/>
    <cellStyle name="Warning Text" xfId="11657" builtinId="11" hidden="1"/>
    <cellStyle name="Warning Text" xfId="11661" builtinId="11" hidden="1"/>
    <cellStyle name="Warning Text" xfId="11735" builtinId="11" hidden="1"/>
    <cellStyle name="Warning Text" xfId="11740" builtinId="11" hidden="1"/>
    <cellStyle name="Warning Text" xfId="11814" builtinId="11" hidden="1"/>
    <cellStyle name="Warning Text" xfId="11598" builtinId="11" hidden="1"/>
    <cellStyle name="Warning Text" xfId="11894" builtinId="11" hidden="1"/>
    <cellStyle name="Warning Text" xfId="11940" builtinId="11" hidden="1"/>
    <cellStyle name="Warning Text" xfId="11944" builtinId="11" hidden="1"/>
    <cellStyle name="Warning Text" xfId="12016" builtinId="11" hidden="1"/>
    <cellStyle name="Warning Text" xfId="12021" builtinId="11" hidden="1"/>
    <cellStyle name="Warning Text" xfId="12094" builtinId="11" hidden="1"/>
    <cellStyle name="Warning Text" xfId="11947" builtinId="11" hidden="1"/>
    <cellStyle name="Warning Text" xfId="12158" builtinId="11" hidden="1"/>
    <cellStyle name="Warning Text" xfId="12202" builtinId="11" hidden="1"/>
    <cellStyle name="Warning Text" xfId="12206" builtinId="11" hidden="1"/>
    <cellStyle name="Warning Text" xfId="12276" builtinId="11" hidden="1"/>
    <cellStyle name="Warning Text" xfId="12281" builtinId="11" hidden="1"/>
    <cellStyle name="Warning Text" xfId="12353" builtinId="11" hidden="1"/>
    <cellStyle name="Warning Text" xfId="12395" builtinId="11" hidden="1"/>
    <cellStyle name="Warning Text" xfId="12436" builtinId="11" hidden="1"/>
    <cellStyle name="Warning Text" xfId="12476" builtinId="11" hidden="1"/>
    <cellStyle name="Warning Text" xfId="12518" builtinId="11" hidden="1"/>
    <cellStyle name="Warning Text" xfId="12557" builtinId="11" hidden="1"/>
    <cellStyle name="Warning Text" xfId="12603" builtinId="11" hidden="1"/>
    <cellStyle name="Warning Text" xfId="12648" builtinId="11" hidden="1"/>
    <cellStyle name="Warning Text" xfId="12691" builtinId="11" hidden="1"/>
    <cellStyle name="Warning Text" xfId="12735" builtinId="11" hidden="1"/>
    <cellStyle name="Warning Text" xfId="12721" builtinId="11" hidden="1"/>
    <cellStyle name="Warning Text" xfId="12820" builtinId="11" hidden="1"/>
    <cellStyle name="Warning Text" xfId="12805" builtinId="11" hidden="1"/>
    <cellStyle name="Warning Text" xfId="12892" builtinId="11" hidden="1"/>
    <cellStyle name="Warning Text" xfId="12938" builtinId="11" hidden="1"/>
    <cellStyle name="Warning Text" xfId="12987" builtinId="11" hidden="1"/>
    <cellStyle name="Warning Text" xfId="13031" builtinId="11" hidden="1"/>
    <cellStyle name="Warning Text" xfId="13073" builtinId="11" hidden="1"/>
    <cellStyle name="Warning Text" xfId="13116" builtinId="11" hidden="1"/>
    <cellStyle name="Warning Text" xfId="13102" builtinId="11" hidden="1"/>
    <cellStyle name="Warning Text" xfId="13202" builtinId="11" hidden="1"/>
    <cellStyle name="Warning Text" xfId="13187" builtinId="11" hidden="1"/>
    <cellStyle name="Warning Text" xfId="13273" builtinId="11" hidden="1"/>
    <cellStyle name="Warning Text" xfId="13317" builtinId="11" hidden="1"/>
    <cellStyle name="Warning Text" xfId="13101" builtinId="11" hidden="1"/>
    <cellStyle name="Warning Text" xfId="13367" builtinId="11" hidden="1"/>
    <cellStyle name="Warning Text" xfId="13409" builtinId="11" hidden="1"/>
    <cellStyle name="Warning Text" xfId="13452" builtinId="11" hidden="1"/>
    <cellStyle name="Warning Text" xfId="13439" builtinId="11" hidden="1"/>
    <cellStyle name="Warning Text" xfId="13537" builtinId="11" hidden="1"/>
    <cellStyle name="Warning Text" xfId="13523" builtinId="11" hidden="1"/>
    <cellStyle name="Warning Text" xfId="13611" builtinId="11" hidden="1"/>
    <cellStyle name="Warning Text" xfId="13657" builtinId="11" hidden="1"/>
    <cellStyle name="Warning Text" xfId="13620" builtinId="11" hidden="1"/>
    <cellStyle name="Warning Text" xfId="13697" builtinId="11" hidden="1"/>
    <cellStyle name="Warning Text" xfId="13737" builtinId="11" hidden="1"/>
    <cellStyle name="Warning Text" xfId="13777" builtinId="11" hidden="1"/>
    <cellStyle name="Warning Text" xfId="13764" builtinId="11" hidden="1"/>
    <cellStyle name="Warning Text" xfId="13854" builtinId="11" hidden="1"/>
    <cellStyle name="Warning Text" xfId="13840" builtinId="11" hidden="1"/>
    <cellStyle name="Warning Text" xfId="13921" builtinId="11" hidden="1"/>
    <cellStyle name="Warning Text" xfId="13962" builtinId="11" hidden="1"/>
    <cellStyle name="Warning Text" xfId="13035" builtinId="11" hidden="1"/>
    <cellStyle name="Warning Text" xfId="13994" builtinId="11" hidden="1"/>
    <cellStyle name="Warning Text" xfId="13999" builtinId="11" hidden="1"/>
    <cellStyle name="Warning Text" xfId="14074" builtinId="11" hidden="1"/>
    <cellStyle name="Warning Text" xfId="14124" builtinId="11" hidden="1"/>
    <cellStyle name="Warning Text" xfId="14170" builtinId="11" hidden="1"/>
    <cellStyle name="Warning Text" xfId="14174" builtinId="11" hidden="1"/>
    <cellStyle name="Warning Text" xfId="14246" builtinId="11" hidden="1"/>
    <cellStyle name="Warning Text" xfId="14251" builtinId="11" hidden="1"/>
    <cellStyle name="Warning Text" xfId="14324" builtinId="11" hidden="1"/>
    <cellStyle name="Warning Text" xfId="14360" builtinId="11" hidden="1"/>
    <cellStyle name="Warning Text" xfId="14415" builtinId="11" hidden="1"/>
    <cellStyle name="Warning Text" xfId="14463" builtinId="11" hidden="1"/>
    <cellStyle name="Warning Text" xfId="14467" builtinId="11" hidden="1"/>
    <cellStyle name="Warning Text" xfId="14540" builtinId="11" hidden="1"/>
    <cellStyle name="Warning Text" xfId="14545" builtinId="11" hidden="1"/>
    <cellStyle name="Warning Text" xfId="14617" builtinId="11" hidden="1"/>
    <cellStyle name="Warning Text" xfId="14446" builtinId="11" hidden="1"/>
    <cellStyle name="Warning Text" xfId="14694" builtinId="11" hidden="1"/>
    <cellStyle name="Warning Text" xfId="14741" builtinId="11" hidden="1"/>
    <cellStyle name="Warning Text" xfId="14745" builtinId="11" hidden="1"/>
    <cellStyle name="Warning Text" xfId="14818" builtinId="11" hidden="1"/>
    <cellStyle name="Warning Text" xfId="14823" builtinId="11" hidden="1"/>
    <cellStyle name="Warning Text" xfId="14896" builtinId="11" hidden="1"/>
    <cellStyle name="Warning Text" xfId="14682" builtinId="11" hidden="1"/>
    <cellStyle name="Warning Text" xfId="14975" builtinId="11" hidden="1"/>
    <cellStyle name="Warning Text" xfId="15021" builtinId="11" hidden="1"/>
    <cellStyle name="Warning Text" xfId="15025" builtinId="11" hidden="1"/>
    <cellStyle name="Warning Text" xfId="15096" builtinId="11" hidden="1"/>
    <cellStyle name="Warning Text" xfId="15101" builtinId="11" hidden="1"/>
    <cellStyle name="Warning Text" xfId="15173" builtinId="11" hidden="1"/>
    <cellStyle name="Warning Text" xfId="15028" builtinId="11" hidden="1"/>
    <cellStyle name="Warning Text" xfId="15236" builtinId="11" hidden="1"/>
    <cellStyle name="Warning Text" xfId="15280" builtinId="11" hidden="1"/>
    <cellStyle name="Warning Text" xfId="15284" builtinId="11" hidden="1"/>
    <cellStyle name="Warning Text" xfId="15353" builtinId="11" hidden="1"/>
    <cellStyle name="Warning Text" xfId="15358" builtinId="11" hidden="1"/>
    <cellStyle name="Warning Text" xfId="15429" builtinId="11" hidden="1"/>
    <cellStyle name="Warning Text" xfId="15471" builtinId="11" hidden="1"/>
    <cellStyle name="Warning Text" xfId="15512" builtinId="11" hidden="1"/>
  </cellStyles>
  <dxfs count="30">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horizontal="center" vertical="center" textRotation="0" wrapText="1" indent="0" justifyLastLine="0" shrinkToFit="0" readingOrder="0"/>
      <border diagonalUp="0" diagonalDown="0" outline="0"/>
      <protection locked="1" hidden="0"/>
    </dxf>
    <dxf>
      <border outline="0">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top/>
      </border>
      <protection locked="1" hidden="0"/>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0" relative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231F20"/>
      <color rgb="FF5856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18.emf"/><Relationship Id="rId18" Type="http://schemas.openxmlformats.org/officeDocument/2006/relationships/image" Target="../media/image23.emf"/><Relationship Id="rId3" Type="http://schemas.openxmlformats.org/officeDocument/2006/relationships/image" Target="../media/image8.emf"/><Relationship Id="rId7" Type="http://schemas.openxmlformats.org/officeDocument/2006/relationships/image" Target="../media/image12.emf"/><Relationship Id="rId12" Type="http://schemas.openxmlformats.org/officeDocument/2006/relationships/image" Target="../media/image17.emf"/><Relationship Id="rId17" Type="http://schemas.openxmlformats.org/officeDocument/2006/relationships/image" Target="../media/image22.emf"/><Relationship Id="rId2" Type="http://schemas.openxmlformats.org/officeDocument/2006/relationships/image" Target="../media/image7.emf"/><Relationship Id="rId16" Type="http://schemas.openxmlformats.org/officeDocument/2006/relationships/image" Target="../media/image21.emf"/><Relationship Id="rId1" Type="http://schemas.openxmlformats.org/officeDocument/2006/relationships/image" Target="../media/image6.emf"/><Relationship Id="rId6" Type="http://schemas.openxmlformats.org/officeDocument/2006/relationships/image" Target="../media/image11.emf"/><Relationship Id="rId11" Type="http://schemas.openxmlformats.org/officeDocument/2006/relationships/image" Target="../media/image16.emf"/><Relationship Id="rId5" Type="http://schemas.openxmlformats.org/officeDocument/2006/relationships/image" Target="../media/image10.emf"/><Relationship Id="rId15" Type="http://schemas.openxmlformats.org/officeDocument/2006/relationships/image" Target="../media/image20.emf"/><Relationship Id="rId10" Type="http://schemas.openxmlformats.org/officeDocument/2006/relationships/image" Target="../media/image15.emf"/><Relationship Id="rId4" Type="http://schemas.openxmlformats.org/officeDocument/2006/relationships/image" Target="../media/image9.emf"/><Relationship Id="rId9" Type="http://schemas.openxmlformats.org/officeDocument/2006/relationships/image" Target="../media/image14.emf"/><Relationship Id="rId14"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editAs="oneCell">
    <xdr:from>
      <xdr:col>22</xdr:col>
      <xdr:colOff>95250</xdr:colOff>
      <xdr:row>0</xdr:row>
      <xdr:rowOff>57150</xdr:rowOff>
    </xdr:from>
    <xdr:to>
      <xdr:col>31</xdr:col>
      <xdr:colOff>209550</xdr:colOff>
      <xdr:row>0</xdr:row>
      <xdr:rowOff>337829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33875" y="57150"/>
          <a:ext cx="1828800" cy="280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771525</xdr:colOff>
          <xdr:row>10</xdr:row>
          <xdr:rowOff>171450</xdr:rowOff>
        </xdr:from>
        <xdr:to>
          <xdr:col>6</xdr:col>
          <xdr:colOff>1352550</xdr:colOff>
          <xdr:row>13</xdr:row>
          <xdr:rowOff>66675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219075</xdr:colOff>
      <xdr:row>0</xdr:row>
      <xdr:rowOff>57150</xdr:rowOff>
    </xdr:from>
    <xdr:to>
      <xdr:col>6</xdr:col>
      <xdr:colOff>2047875</xdr:colOff>
      <xdr:row>0</xdr:row>
      <xdr:rowOff>337829</xdr:rowOff>
    </xdr:to>
    <xdr:pic>
      <xdr:nvPicPr>
        <xdr:cNvPr id="45" name="Picture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4825" y="57150"/>
          <a:ext cx="1828800" cy="280679"/>
        </a:xfrm>
        <a:prstGeom prst="rect">
          <a:avLst/>
        </a:prstGeom>
      </xdr:spPr>
    </xdr:pic>
    <xdr:clientData fLocksWithSheet="0"/>
  </xdr:twoCellAnchor>
  <mc:AlternateContent xmlns:mc="http://schemas.openxmlformats.org/markup-compatibility/2006">
    <mc:Choice xmlns:a14="http://schemas.microsoft.com/office/drawing/2010/main" Requires="a14">
      <xdr:twoCellAnchor editAs="oneCell">
        <xdr:from>
          <xdr:col>6</xdr:col>
          <xdr:colOff>838200</xdr:colOff>
          <xdr:row>3</xdr:row>
          <xdr:rowOff>180975</xdr:rowOff>
        </xdr:from>
        <xdr:to>
          <xdr:col>6</xdr:col>
          <xdr:colOff>1285875</xdr:colOff>
          <xdr:row>5</xdr:row>
          <xdr:rowOff>28575</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xdr:row>
          <xdr:rowOff>161925</xdr:rowOff>
        </xdr:from>
        <xdr:to>
          <xdr:col>6</xdr:col>
          <xdr:colOff>1209675</xdr:colOff>
          <xdr:row>10</xdr:row>
          <xdr:rowOff>19050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xdr:row>
          <xdr:rowOff>180975</xdr:rowOff>
        </xdr:from>
        <xdr:to>
          <xdr:col>6</xdr:col>
          <xdr:colOff>1285875</xdr:colOff>
          <xdr:row>7</xdr:row>
          <xdr:rowOff>28575</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19050</xdr:colOff>
      <xdr:row>0</xdr:row>
      <xdr:rowOff>76200</xdr:rowOff>
    </xdr:from>
    <xdr:to>
      <xdr:col>9</xdr:col>
      <xdr:colOff>609600</xdr:colOff>
      <xdr:row>0</xdr:row>
      <xdr:rowOff>356879</xdr:rowOff>
    </xdr:to>
    <xdr:pic>
      <xdr:nvPicPr>
        <xdr:cNvPr id="28" name="Picture 2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2925" y="76200"/>
          <a:ext cx="1828800" cy="2806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19050</xdr:colOff>
      <xdr:row>0</xdr:row>
      <xdr:rowOff>76200</xdr:rowOff>
    </xdr:from>
    <xdr:to>
      <xdr:col>9</xdr:col>
      <xdr:colOff>609600</xdr:colOff>
      <xdr:row>0</xdr:row>
      <xdr:rowOff>356879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2925" y="76200"/>
          <a:ext cx="1828800" cy="2806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171450</xdr:colOff>
      <xdr:row>0</xdr:row>
      <xdr:rowOff>57150</xdr:rowOff>
    </xdr:from>
    <xdr:to>
      <xdr:col>8</xdr:col>
      <xdr:colOff>666750</xdr:colOff>
      <xdr:row>0</xdr:row>
      <xdr:rowOff>337829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4825" y="57150"/>
          <a:ext cx="1828800" cy="2806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216675</xdr:colOff>
      <xdr:row>0</xdr:row>
      <xdr:rowOff>52394</xdr:rowOff>
    </xdr:from>
    <xdr:to>
      <xdr:col>6</xdr:col>
      <xdr:colOff>2045475</xdr:colOff>
      <xdr:row>0</xdr:row>
      <xdr:rowOff>333073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2425" y="52394"/>
          <a:ext cx="1828800" cy="2806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838200</xdr:colOff>
          <xdr:row>33</xdr:row>
          <xdr:rowOff>171450</xdr:rowOff>
        </xdr:from>
        <xdr:to>
          <xdr:col>6</xdr:col>
          <xdr:colOff>1304925</xdr:colOff>
          <xdr:row>35</xdr:row>
          <xdr:rowOff>19050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35</xdr:row>
          <xdr:rowOff>161925</xdr:rowOff>
        </xdr:from>
        <xdr:to>
          <xdr:col>6</xdr:col>
          <xdr:colOff>1343025</xdr:colOff>
          <xdr:row>37</xdr:row>
          <xdr:rowOff>9525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37</xdr:row>
          <xdr:rowOff>133350</xdr:rowOff>
        </xdr:from>
        <xdr:to>
          <xdr:col>6</xdr:col>
          <xdr:colOff>1285875</xdr:colOff>
          <xdr:row>38</xdr:row>
          <xdr:rowOff>171450</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923925</xdr:colOff>
          <xdr:row>39</xdr:row>
          <xdr:rowOff>171450</xdr:rowOff>
        </xdr:from>
        <xdr:to>
          <xdr:col>6</xdr:col>
          <xdr:colOff>1162050</xdr:colOff>
          <xdr:row>42</xdr:row>
          <xdr:rowOff>28575</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19050</xdr:rowOff>
        </xdr:from>
        <xdr:to>
          <xdr:col>6</xdr:col>
          <xdr:colOff>619125</xdr:colOff>
          <xdr:row>11</xdr:row>
          <xdr:rowOff>57150</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xdr:row>
          <xdr:rowOff>9525</xdr:rowOff>
        </xdr:from>
        <xdr:to>
          <xdr:col>6</xdr:col>
          <xdr:colOff>685800</xdr:colOff>
          <xdr:row>11</xdr:row>
          <xdr:rowOff>0</xdr:rowOff>
        </xdr:to>
        <xdr:sp macro="" textlink="">
          <xdr:nvSpPr>
            <xdr:cNvPr id="5127" name="Object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19</xdr:row>
          <xdr:rowOff>180975</xdr:rowOff>
        </xdr:from>
        <xdr:to>
          <xdr:col>6</xdr:col>
          <xdr:colOff>1171575</xdr:colOff>
          <xdr:row>21</xdr:row>
          <xdr:rowOff>28575</xdr:rowOff>
        </xdr:to>
        <xdr:sp macro="" textlink="">
          <xdr:nvSpPr>
            <xdr:cNvPr id="5128" name="Object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123825</xdr:rowOff>
        </xdr:from>
        <xdr:to>
          <xdr:col>6</xdr:col>
          <xdr:colOff>676275</xdr:colOff>
          <xdr:row>15</xdr:row>
          <xdr:rowOff>171450</xdr:rowOff>
        </xdr:to>
        <xdr:sp macro="" textlink="">
          <xdr:nvSpPr>
            <xdr:cNvPr id="5129" name="Object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8</xdr:row>
          <xdr:rowOff>19050</xdr:rowOff>
        </xdr:from>
        <xdr:to>
          <xdr:col>6</xdr:col>
          <xdr:colOff>1314450</xdr:colOff>
          <xdr:row>9</xdr:row>
          <xdr:rowOff>66675</xdr:rowOff>
        </xdr:to>
        <xdr:sp macro="" textlink="">
          <xdr:nvSpPr>
            <xdr:cNvPr id="5130" name="Object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89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5</xdr:row>
          <xdr:rowOff>19050</xdr:rowOff>
        </xdr:from>
        <xdr:to>
          <xdr:col>6</xdr:col>
          <xdr:colOff>1485900</xdr:colOff>
          <xdr:row>7</xdr:row>
          <xdr:rowOff>57150</xdr:rowOff>
        </xdr:to>
        <xdr:sp macro="" textlink="">
          <xdr:nvSpPr>
            <xdr:cNvPr id="5131" name="Object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89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9</xdr:row>
          <xdr:rowOff>180975</xdr:rowOff>
        </xdr:from>
        <xdr:to>
          <xdr:col>6</xdr:col>
          <xdr:colOff>1466850</xdr:colOff>
          <xdr:row>11</xdr:row>
          <xdr:rowOff>38100</xdr:rowOff>
        </xdr:to>
        <xdr:sp macro="" textlink="">
          <xdr:nvSpPr>
            <xdr:cNvPr id="5132" name="Object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89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12</xdr:row>
          <xdr:rowOff>9525</xdr:rowOff>
        </xdr:from>
        <xdr:to>
          <xdr:col>6</xdr:col>
          <xdr:colOff>1304925</xdr:colOff>
          <xdr:row>13</xdr:row>
          <xdr:rowOff>57150</xdr:rowOff>
        </xdr:to>
        <xdr:sp macro="" textlink="">
          <xdr:nvSpPr>
            <xdr:cNvPr id="5133" name="Object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89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904875</xdr:colOff>
          <xdr:row>14</xdr:row>
          <xdr:rowOff>19050</xdr:rowOff>
        </xdr:from>
        <xdr:to>
          <xdr:col>6</xdr:col>
          <xdr:colOff>1143000</xdr:colOff>
          <xdr:row>16</xdr:row>
          <xdr:rowOff>66675</xdr:rowOff>
        </xdr:to>
        <xdr:sp macro="" textlink="">
          <xdr:nvSpPr>
            <xdr:cNvPr id="5134" name="Object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17</xdr:row>
          <xdr:rowOff>9525</xdr:rowOff>
        </xdr:from>
        <xdr:to>
          <xdr:col>6</xdr:col>
          <xdr:colOff>1457325</xdr:colOff>
          <xdr:row>19</xdr:row>
          <xdr:rowOff>47625</xdr:rowOff>
        </xdr:to>
        <xdr:sp macro="" textlink="">
          <xdr:nvSpPr>
            <xdr:cNvPr id="5135" name="Object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20</xdr:row>
          <xdr:rowOff>9525</xdr:rowOff>
        </xdr:from>
        <xdr:to>
          <xdr:col>6</xdr:col>
          <xdr:colOff>1257300</xdr:colOff>
          <xdr:row>21</xdr:row>
          <xdr:rowOff>57150</xdr:rowOff>
        </xdr:to>
        <xdr:sp macro="" textlink="">
          <xdr:nvSpPr>
            <xdr:cNvPr id="5136" name="Object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22</xdr:row>
          <xdr:rowOff>19050</xdr:rowOff>
        </xdr:from>
        <xdr:to>
          <xdr:col>6</xdr:col>
          <xdr:colOff>1304925</xdr:colOff>
          <xdr:row>23</xdr:row>
          <xdr:rowOff>66675</xdr:rowOff>
        </xdr:to>
        <xdr:sp macro="" textlink="">
          <xdr:nvSpPr>
            <xdr:cNvPr id="5137" name="Object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26</xdr:row>
          <xdr:rowOff>0</xdr:rowOff>
        </xdr:from>
        <xdr:to>
          <xdr:col>6</xdr:col>
          <xdr:colOff>1476375</xdr:colOff>
          <xdr:row>27</xdr:row>
          <xdr:rowOff>38100</xdr:rowOff>
        </xdr:to>
        <xdr:sp macro="" textlink="">
          <xdr:nvSpPr>
            <xdr:cNvPr id="5138" name="Object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27</xdr:row>
          <xdr:rowOff>180975</xdr:rowOff>
        </xdr:from>
        <xdr:to>
          <xdr:col>6</xdr:col>
          <xdr:colOff>1323975</xdr:colOff>
          <xdr:row>29</xdr:row>
          <xdr:rowOff>28575</xdr:rowOff>
        </xdr:to>
        <xdr:sp macro="" textlink="">
          <xdr:nvSpPr>
            <xdr:cNvPr id="5139" name="Object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23</xdr:row>
          <xdr:rowOff>180975</xdr:rowOff>
        </xdr:from>
        <xdr:to>
          <xdr:col>6</xdr:col>
          <xdr:colOff>1266825</xdr:colOff>
          <xdr:row>25</xdr:row>
          <xdr:rowOff>38100</xdr:rowOff>
        </xdr:to>
        <xdr:sp macro="" textlink="">
          <xdr:nvSpPr>
            <xdr:cNvPr id="5140" name="Object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89999"/>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29</xdr:row>
          <xdr:rowOff>171450</xdr:rowOff>
        </xdr:from>
        <xdr:to>
          <xdr:col>6</xdr:col>
          <xdr:colOff>1905000</xdr:colOff>
          <xdr:row>31</xdr:row>
          <xdr:rowOff>47625</xdr:rowOff>
        </xdr:to>
        <xdr:sp macro="" textlink="">
          <xdr:nvSpPr>
            <xdr:cNvPr id="5141" name="Object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4</xdr:col>
      <xdr:colOff>495300</xdr:colOff>
      <xdr:row>0</xdr:row>
      <xdr:rowOff>57150</xdr:rowOff>
    </xdr:from>
    <xdr:to>
      <xdr:col>4</xdr:col>
      <xdr:colOff>2324100</xdr:colOff>
      <xdr:row>0</xdr:row>
      <xdr:rowOff>337829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5300" y="57150"/>
          <a:ext cx="1828800" cy="280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0User%20Directories/Benjamin%20Parmenter/Templates/3%23%20-%20Assessment%20Recommend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20User%20Directories/Josh%20Mutch/New%20Financial%20Analysis%20process/3%23%20-%20Assessment%20Recommen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Export"/>
      <sheetName val="Narrative"/>
      <sheetName val="Data Preparation"/>
      <sheetName val="Analysis"/>
      <sheetName val="Table"/>
    </sheetNames>
    <sheetDataSet>
      <sheetData sheetId="0">
        <row r="3">
          <cell r="A3" t="str">
            <v>#</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Export"/>
      <sheetName val="Narrative"/>
      <sheetName val="Data Preparation"/>
      <sheetName val="Analysis"/>
      <sheetName val="Table"/>
      <sheetName val="Incentives"/>
    </sheetNames>
    <sheetDataSet>
      <sheetData sheetId="0">
        <row r="3">
          <cell r="A3">
            <v>1</v>
          </cell>
        </row>
      </sheetData>
      <sheetData sheetId="1"/>
      <sheetData sheetId="2"/>
      <sheetData sheetId="3"/>
      <sheetData sheetId="4"/>
      <sheetData sheetId="5"/>
    </sheetDataSet>
  </externalBook>
</externalLink>
</file>

<file path=xl/tables/table1.xml><?xml version="1.0" encoding="utf-8"?>
<table xmlns="http://schemas.openxmlformats.org/spreadsheetml/2006/main" id="2" name="Resource_Streams" displayName="Resource_Streams" ref="A6:C35" totalsRowShown="0" headerRowDxfId="29" dataDxfId="27" headerRowBorderDxfId="28" tableBorderDxfId="26" totalsRowBorderDxfId="25">
  <tableColumns count="3">
    <tableColumn id="1" name="Source Name" dataDxfId="24"/>
    <tableColumn id="2" name="Source Code" dataDxfId="23"/>
    <tableColumn id="3" name="Units" dataDxfId="22"/>
  </tableColumns>
  <tableStyleInfo name="TableStyleMedium9" showFirstColumn="0" showLastColumn="0" showRowStripes="1" showColumnStripes="0"/>
</table>
</file>

<file path=xl/tables/table2.xml><?xml version="1.0" encoding="utf-8"?>
<table xmlns="http://schemas.openxmlformats.org/spreadsheetml/2006/main" id="3" name="Application_Codes" displayName="Application_Codes" ref="A38:C42" totalsRowShown="0" headerRowDxfId="21" dataDxfId="19" headerRowBorderDxfId="20" tableBorderDxfId="18" totalsRowBorderDxfId="17">
  <tableColumns count="3">
    <tableColumn id="1" name="Application" dataDxfId="16"/>
    <tableColumn id="2" name="APP Code" dataDxfId="15"/>
    <tableColumn id="3" name="Examples" dataDxfId="14"/>
  </tableColumns>
  <tableStyleInfo name="TableStyleMedium9" showFirstColumn="0" showLastColumn="0" showRowStripes="1" showColumnStripes="0"/>
</table>
</file>

<file path=xl/tables/table3.xml><?xml version="1.0" encoding="utf-8"?>
<table xmlns="http://schemas.openxmlformats.org/spreadsheetml/2006/main" id="4" name="Production_Units" displayName="Production_Units" ref="A45:B53" totalsRowShown="0" headerRowDxfId="13" dataDxfId="11" headerRowBorderDxfId="12" tableBorderDxfId="10" totalsRowBorderDxfId="9">
  <tableColumns count="2">
    <tableColumn id="1" name="Display Units" dataDxfId="8"/>
    <tableColumn id="2" name="Rutgers Units" dataDxfId="7"/>
  </tableColumns>
  <tableStyleInfo name="TableStyleMedium9" showFirstColumn="0" showLastColumn="0" showRowStripes="1" showColumnStripes="0"/>
</table>
</file>

<file path=xl/tables/table4.xml><?xml version="1.0" encoding="utf-8"?>
<table xmlns="http://schemas.openxmlformats.org/spreadsheetml/2006/main" id="5" name="BP_Tools" displayName="BP_Tools" ref="A56:B66" totalsRowShown="0" headerRowDxfId="6" dataDxfId="4" headerRowBorderDxfId="5" tableBorderDxfId="3" totalsRowBorderDxfId="2">
  <tableColumns count="2">
    <tableColumn id="1" name="Tool Name" dataDxfId="1"/>
    <tableColumn id="2" name="Tool Desc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7.bin"/><Relationship Id="rId13" Type="http://schemas.openxmlformats.org/officeDocument/2006/relationships/image" Target="../media/image10.emf"/><Relationship Id="rId18" Type="http://schemas.openxmlformats.org/officeDocument/2006/relationships/oleObject" Target="../embeddings/oleObject13.bin"/><Relationship Id="rId26" Type="http://schemas.openxmlformats.org/officeDocument/2006/relationships/oleObject" Target="../embeddings/oleObject17.bin"/><Relationship Id="rId39" Type="http://schemas.openxmlformats.org/officeDocument/2006/relationships/image" Target="../media/image22.emf"/><Relationship Id="rId3" Type="http://schemas.openxmlformats.org/officeDocument/2006/relationships/vmlDrawing" Target="../drawings/vmlDrawing2.vml"/><Relationship Id="rId21" Type="http://schemas.openxmlformats.org/officeDocument/2006/relationships/image" Target="../media/image13.emf"/><Relationship Id="rId34" Type="http://schemas.openxmlformats.org/officeDocument/2006/relationships/oleObject" Target="../embeddings/oleObject21.bin"/><Relationship Id="rId7" Type="http://schemas.openxmlformats.org/officeDocument/2006/relationships/image" Target="../media/image7.emf"/><Relationship Id="rId12" Type="http://schemas.openxmlformats.org/officeDocument/2006/relationships/oleObject" Target="../embeddings/oleObject9.bin"/><Relationship Id="rId17" Type="http://schemas.openxmlformats.org/officeDocument/2006/relationships/oleObject" Target="../embeddings/oleObject12.bin"/><Relationship Id="rId25" Type="http://schemas.openxmlformats.org/officeDocument/2006/relationships/image" Target="../media/image15.emf"/><Relationship Id="rId33" Type="http://schemas.openxmlformats.org/officeDocument/2006/relationships/image" Target="../media/image19.emf"/><Relationship Id="rId38" Type="http://schemas.openxmlformats.org/officeDocument/2006/relationships/oleObject" Target="../embeddings/oleObject23.bin"/><Relationship Id="rId2" Type="http://schemas.openxmlformats.org/officeDocument/2006/relationships/drawing" Target="../drawings/drawing6.xml"/><Relationship Id="rId16" Type="http://schemas.openxmlformats.org/officeDocument/2006/relationships/image" Target="../media/image11.emf"/><Relationship Id="rId20" Type="http://schemas.openxmlformats.org/officeDocument/2006/relationships/oleObject" Target="../embeddings/oleObject14.bin"/><Relationship Id="rId29" Type="http://schemas.openxmlformats.org/officeDocument/2006/relationships/image" Target="../media/image17.emf"/><Relationship Id="rId41" Type="http://schemas.openxmlformats.org/officeDocument/2006/relationships/image" Target="../media/image23.emf"/><Relationship Id="rId1" Type="http://schemas.openxmlformats.org/officeDocument/2006/relationships/printerSettings" Target="../printerSettings/printerSettings7.bin"/><Relationship Id="rId6" Type="http://schemas.openxmlformats.org/officeDocument/2006/relationships/oleObject" Target="../embeddings/oleObject6.bin"/><Relationship Id="rId11" Type="http://schemas.openxmlformats.org/officeDocument/2006/relationships/image" Target="../media/image9.emf"/><Relationship Id="rId24" Type="http://schemas.openxmlformats.org/officeDocument/2006/relationships/oleObject" Target="../embeddings/oleObject16.bin"/><Relationship Id="rId32" Type="http://schemas.openxmlformats.org/officeDocument/2006/relationships/oleObject" Target="../embeddings/oleObject20.bin"/><Relationship Id="rId37" Type="http://schemas.openxmlformats.org/officeDocument/2006/relationships/image" Target="../media/image21.emf"/><Relationship Id="rId40" Type="http://schemas.openxmlformats.org/officeDocument/2006/relationships/oleObject" Target="../embeddings/oleObject24.bin"/><Relationship Id="rId5" Type="http://schemas.openxmlformats.org/officeDocument/2006/relationships/image" Target="../media/image6.emf"/><Relationship Id="rId15" Type="http://schemas.openxmlformats.org/officeDocument/2006/relationships/oleObject" Target="../embeddings/oleObject11.bin"/><Relationship Id="rId23" Type="http://schemas.openxmlformats.org/officeDocument/2006/relationships/image" Target="../media/image14.emf"/><Relationship Id="rId28" Type="http://schemas.openxmlformats.org/officeDocument/2006/relationships/oleObject" Target="../embeddings/oleObject18.bin"/><Relationship Id="rId36" Type="http://schemas.openxmlformats.org/officeDocument/2006/relationships/oleObject" Target="../embeddings/oleObject22.bin"/><Relationship Id="rId10" Type="http://schemas.openxmlformats.org/officeDocument/2006/relationships/oleObject" Target="../embeddings/oleObject8.bin"/><Relationship Id="rId19" Type="http://schemas.openxmlformats.org/officeDocument/2006/relationships/image" Target="../media/image12.emf"/><Relationship Id="rId31" Type="http://schemas.openxmlformats.org/officeDocument/2006/relationships/image" Target="../media/image18.emf"/><Relationship Id="rId4" Type="http://schemas.openxmlformats.org/officeDocument/2006/relationships/oleObject" Target="../embeddings/oleObject5.bin"/><Relationship Id="rId9" Type="http://schemas.openxmlformats.org/officeDocument/2006/relationships/image" Target="../media/image8.emf"/><Relationship Id="rId14" Type="http://schemas.openxmlformats.org/officeDocument/2006/relationships/oleObject" Target="../embeddings/oleObject10.bin"/><Relationship Id="rId22" Type="http://schemas.openxmlformats.org/officeDocument/2006/relationships/oleObject" Target="../embeddings/oleObject15.bin"/><Relationship Id="rId27" Type="http://schemas.openxmlformats.org/officeDocument/2006/relationships/image" Target="../media/image16.emf"/><Relationship Id="rId30" Type="http://schemas.openxmlformats.org/officeDocument/2006/relationships/oleObject" Target="../embeddings/oleObject19.bin"/><Relationship Id="rId35" Type="http://schemas.openxmlformats.org/officeDocument/2006/relationships/image" Target="../media/image20.emf"/></Relationships>
</file>

<file path=xl/worksheets/_rels/sheet8.xml.rels><?xml version="1.0" encoding="UTF-8" standalone="yes"?>
<Relationships xmlns="http://schemas.openxmlformats.org/package/2006/relationships"><Relationship Id="rId3" Type="http://schemas.openxmlformats.org/officeDocument/2006/relationships/hyperlink" Target="http://energytrust.org/" TargetMode="External"/><Relationship Id="rId2" Type="http://schemas.openxmlformats.org/officeDocument/2006/relationships/hyperlink" Target="http://dor.wa.gov/content/findtaxesandrates/taxincentives/incentiveprograms.aspx" TargetMode="External"/><Relationship Id="rId1" Type="http://schemas.openxmlformats.org/officeDocument/2006/relationships/hyperlink" Target="http://www.dsireusa.org/" TargetMode="External"/><Relationship Id="rId5" Type="http://schemas.openxmlformats.org/officeDocument/2006/relationships/drawing" Target="../drawings/drawing7.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AA66"/>
  <sheetViews>
    <sheetView showGridLines="0" workbookViewId="0">
      <selection activeCell="P18" sqref="P18"/>
    </sheetView>
  </sheetViews>
  <sheetFormatPr defaultRowHeight="15" customHeight="1" x14ac:dyDescent="0.2"/>
  <cols>
    <col min="1" max="23" width="12.5" style="30" customWidth="1"/>
    <col min="24" max="24" width="20" style="30" customWidth="1"/>
    <col min="25" max="16384" width="9.33203125" style="30"/>
  </cols>
  <sheetData>
    <row r="1" spans="1:24" ht="15" customHeight="1" x14ac:dyDescent="0.2">
      <c r="A1" s="396" t="s">
        <v>13</v>
      </c>
      <c r="B1" s="396"/>
      <c r="C1" s="396"/>
      <c r="D1" s="396"/>
      <c r="E1" s="396"/>
      <c r="F1" s="396"/>
      <c r="G1" s="396"/>
      <c r="H1" s="396"/>
      <c r="I1" s="396"/>
      <c r="J1" s="396"/>
      <c r="K1" s="396"/>
      <c r="L1" s="396"/>
      <c r="M1" s="396"/>
      <c r="N1" s="396"/>
      <c r="O1" s="396"/>
      <c r="P1" s="396"/>
      <c r="Q1" s="396"/>
      <c r="R1" s="396"/>
      <c r="S1" s="396"/>
      <c r="T1" s="396"/>
      <c r="U1" s="396"/>
      <c r="V1" s="396"/>
      <c r="W1" s="396"/>
      <c r="X1" s="396"/>
    </row>
    <row r="2" spans="1:24" ht="45" customHeight="1" x14ac:dyDescent="0.2">
      <c r="A2" s="161" t="s">
        <v>14</v>
      </c>
      <c r="B2" s="161" t="s">
        <v>15</v>
      </c>
      <c r="C2" s="161" t="s">
        <v>16</v>
      </c>
      <c r="D2" s="161" t="s">
        <v>17</v>
      </c>
      <c r="E2" s="161" t="s">
        <v>18</v>
      </c>
      <c r="F2" s="161" t="s">
        <v>19</v>
      </c>
      <c r="G2" s="161" t="s">
        <v>20</v>
      </c>
      <c r="H2" s="161" t="s">
        <v>21</v>
      </c>
      <c r="I2" s="161" t="s">
        <v>22</v>
      </c>
      <c r="J2" s="161" t="s">
        <v>23</v>
      </c>
      <c r="K2" s="161" t="s">
        <v>24</v>
      </c>
      <c r="L2" s="161" t="s">
        <v>25</v>
      </c>
      <c r="M2" s="161" t="s">
        <v>26</v>
      </c>
      <c r="N2" s="161" t="s">
        <v>27</v>
      </c>
      <c r="O2" s="161" t="s">
        <v>28</v>
      </c>
      <c r="P2" s="161" t="s">
        <v>29</v>
      </c>
      <c r="Q2" s="161" t="s">
        <v>30</v>
      </c>
      <c r="R2" s="161" t="s">
        <v>31</v>
      </c>
      <c r="S2" s="161" t="s">
        <v>32</v>
      </c>
      <c r="T2" s="161" t="s">
        <v>33</v>
      </c>
      <c r="U2" s="161" t="s">
        <v>34</v>
      </c>
      <c r="V2" s="161" t="s">
        <v>35</v>
      </c>
      <c r="W2" s="161" t="s">
        <v>36</v>
      </c>
      <c r="X2" s="161" t="s">
        <v>435</v>
      </c>
    </row>
    <row r="3" spans="1:24" ht="15" customHeight="1" x14ac:dyDescent="0.2">
      <c r="A3" s="207" t="s">
        <v>163</v>
      </c>
      <c r="B3" s="207">
        <v>7</v>
      </c>
      <c r="C3" s="208">
        <v>2.8227000000000002</v>
      </c>
      <c r="D3" s="209" t="s">
        <v>107</v>
      </c>
      <c r="E3" s="207" t="s">
        <v>130</v>
      </c>
      <c r="F3" s="207" t="s">
        <v>378</v>
      </c>
      <c r="G3" s="54" t="str">
        <f>Narrative!B5</f>
        <v xml:space="preserve">Incrementally purchase electric forklifts instead of propane forklifts when the propane forklifts need to be replaced. This will decrease propane fuel use, operating costs, and emissions that are potentially hazardous in confined areas. Implementation will reduce energy and ancillary costs by 58.3%. </v>
      </c>
      <c r="H3" s="54" t="str">
        <f>Narrative!N89</f>
        <v>Insert Name</v>
      </c>
      <c r="I3" s="43" t="str">
        <f>Narrative!AK11</f>
        <v>L.P.G.</v>
      </c>
      <c r="J3" s="43">
        <f>Narrative!AT11</f>
        <v>373.72800000000001</v>
      </c>
      <c r="K3" s="43">
        <f>Narrative!BD11</f>
        <v>20400</v>
      </c>
      <c r="L3" s="43" t="str">
        <f>Narrative!AK12</f>
        <v>Electrical Consumption</v>
      </c>
      <c r="M3" s="43">
        <f>Narrative!AT12</f>
        <v>-34340.0326649954</v>
      </c>
      <c r="N3" s="43">
        <f>Narrative!BD12</f>
        <v>-2256.6209065475077</v>
      </c>
      <c r="O3" s="43" t="str">
        <f>Narrative!AK13</f>
        <v>Electrical Demand</v>
      </c>
      <c r="P3" s="43">
        <f>Narrative!AT13</f>
        <v>-440.25682903840254</v>
      </c>
      <c r="Q3" s="43">
        <f>Narrative!BD13</f>
        <v>-3306.328786078403</v>
      </c>
      <c r="R3" s="43" t="str">
        <f>Narrative!AK14</f>
        <v>Administrative Costs</v>
      </c>
      <c r="S3" s="43">
        <f>Narrative!AT14</f>
        <v>0</v>
      </c>
      <c r="T3" s="43" t="str">
        <f>Narrative!AY14</f>
        <v>no units</v>
      </c>
      <c r="U3" s="43">
        <f>Narrative!S19</f>
        <v>28700</v>
      </c>
      <c r="V3" s="207"/>
      <c r="W3" s="207" t="s">
        <v>266</v>
      </c>
      <c r="X3" s="395">
        <f>Incentives!C16</f>
        <v>28700</v>
      </c>
    </row>
    <row r="4" spans="1:24" ht="15" customHeight="1" x14ac:dyDescent="0.2">
      <c r="A4" s="25"/>
      <c r="B4" s="25"/>
      <c r="C4" s="25"/>
      <c r="D4" s="25"/>
      <c r="E4" s="25"/>
      <c r="F4" s="25"/>
      <c r="G4" s="25"/>
      <c r="H4" s="25"/>
      <c r="I4" s="25"/>
      <c r="J4" s="25"/>
      <c r="K4" s="25"/>
      <c r="L4" s="25"/>
      <c r="M4" s="25"/>
      <c r="N4" s="25"/>
      <c r="O4" s="31"/>
      <c r="P4" s="31"/>
      <c r="Q4" s="31"/>
      <c r="R4" s="31"/>
      <c r="S4" s="31"/>
      <c r="T4" s="25"/>
      <c r="U4" s="25"/>
      <c r="V4" s="25"/>
      <c r="W4" s="25"/>
    </row>
    <row r="5" spans="1:24" ht="15" customHeight="1" x14ac:dyDescent="0.2">
      <c r="A5" s="213" t="s">
        <v>37</v>
      </c>
      <c r="B5" s="213"/>
      <c r="C5" s="213"/>
      <c r="D5" s="7"/>
      <c r="E5" s="25"/>
      <c r="F5" s="25"/>
      <c r="G5" s="25"/>
      <c r="H5" s="25"/>
      <c r="I5" s="25"/>
      <c r="J5" s="25"/>
      <c r="K5" s="25"/>
      <c r="L5" s="25"/>
      <c r="M5" s="25"/>
      <c r="N5" s="25"/>
      <c r="O5" s="25"/>
      <c r="P5" s="25"/>
      <c r="Q5" s="25"/>
      <c r="R5" s="25"/>
      <c r="S5" s="25"/>
      <c r="T5" s="25"/>
      <c r="U5" s="25"/>
      <c r="V5" s="25"/>
      <c r="W5" s="25"/>
    </row>
    <row r="6" spans="1:24" ht="15" customHeight="1" x14ac:dyDescent="0.2">
      <c r="A6" s="8" t="s">
        <v>38</v>
      </c>
      <c r="B6" s="9" t="s">
        <v>39</v>
      </c>
      <c r="C6" s="10" t="s">
        <v>6</v>
      </c>
      <c r="D6" s="7"/>
      <c r="E6" s="41"/>
      <c r="F6" s="25"/>
      <c r="G6" s="25"/>
      <c r="H6" s="25"/>
      <c r="I6" s="25"/>
      <c r="J6" s="25"/>
      <c r="K6" s="25"/>
      <c r="L6" s="25"/>
      <c r="M6" s="25"/>
      <c r="N6" s="25"/>
      <c r="O6" s="25"/>
      <c r="P6" s="25"/>
      <c r="Q6" s="25"/>
      <c r="R6" s="25"/>
      <c r="S6" s="25"/>
      <c r="T6" s="25"/>
      <c r="U6" s="25"/>
      <c r="V6" s="25"/>
      <c r="W6" s="25"/>
    </row>
    <row r="7" spans="1:24" ht="15" customHeight="1" x14ac:dyDescent="0.2">
      <c r="A7" s="11" t="s">
        <v>40</v>
      </c>
      <c r="B7" s="12" t="s">
        <v>41</v>
      </c>
      <c r="C7" s="13" t="s">
        <v>42</v>
      </c>
      <c r="D7" s="7"/>
      <c r="E7" s="41"/>
      <c r="F7" s="25"/>
      <c r="G7" s="25"/>
      <c r="H7" s="25"/>
      <c r="I7" s="25"/>
      <c r="J7" s="25"/>
      <c r="K7" s="25"/>
      <c r="L7" s="25"/>
      <c r="M7" s="25"/>
      <c r="N7" s="25"/>
      <c r="O7" s="25"/>
      <c r="P7" s="25"/>
      <c r="Q7" s="25"/>
      <c r="R7" s="25"/>
      <c r="S7" s="25"/>
      <c r="T7" s="25"/>
      <c r="U7" s="25"/>
      <c r="V7" s="25"/>
      <c r="W7" s="25"/>
    </row>
    <row r="8" spans="1:24" ht="15" customHeight="1" x14ac:dyDescent="0.2">
      <c r="A8" s="11" t="s">
        <v>43</v>
      </c>
      <c r="B8" s="12" t="s">
        <v>44</v>
      </c>
      <c r="C8" s="13" t="s">
        <v>45</v>
      </c>
      <c r="D8" s="7"/>
      <c r="E8" s="25"/>
      <c r="F8" s="25"/>
      <c r="G8" s="25"/>
      <c r="H8" s="25"/>
      <c r="I8" s="25"/>
      <c r="J8" s="25"/>
      <c r="K8" s="25"/>
      <c r="L8" s="25"/>
      <c r="M8" s="25"/>
      <c r="N8" s="25"/>
      <c r="O8" s="25"/>
      <c r="P8" s="25"/>
      <c r="Q8" s="25"/>
      <c r="R8" s="25"/>
      <c r="S8" s="25"/>
      <c r="T8" s="25"/>
      <c r="U8" s="25"/>
      <c r="V8" s="25"/>
      <c r="W8" s="25"/>
    </row>
    <row r="9" spans="1:24" ht="15" customHeight="1" x14ac:dyDescent="0.2">
      <c r="A9" s="11" t="s">
        <v>46</v>
      </c>
      <c r="B9" s="12" t="s">
        <v>47</v>
      </c>
      <c r="C9" s="13" t="s">
        <v>48</v>
      </c>
      <c r="D9" s="7"/>
      <c r="E9" s="25"/>
      <c r="F9" s="25"/>
      <c r="G9" s="25"/>
      <c r="H9" s="25"/>
      <c r="I9" s="25"/>
      <c r="J9" s="25"/>
      <c r="K9" s="25"/>
      <c r="L9" s="25"/>
      <c r="M9" s="25"/>
      <c r="N9" s="25"/>
      <c r="O9" s="25"/>
      <c r="P9" s="25"/>
      <c r="Q9" s="25"/>
      <c r="R9" s="25"/>
      <c r="S9" s="25"/>
      <c r="T9" s="25"/>
      <c r="U9" s="25"/>
      <c r="V9" s="25"/>
      <c r="W9" s="25"/>
    </row>
    <row r="10" spans="1:24" ht="15" customHeight="1" x14ac:dyDescent="0.2">
      <c r="A10" s="11" t="s">
        <v>49</v>
      </c>
      <c r="B10" s="12" t="s">
        <v>50</v>
      </c>
      <c r="C10" s="13" t="s">
        <v>12</v>
      </c>
      <c r="D10" s="7"/>
      <c r="E10" s="41"/>
      <c r="F10" s="25"/>
      <c r="G10" s="25"/>
      <c r="H10" s="25"/>
      <c r="I10" s="25"/>
      <c r="J10" s="25"/>
      <c r="K10" s="25"/>
      <c r="L10" s="25"/>
      <c r="M10" s="25"/>
      <c r="N10" s="25"/>
      <c r="O10" s="25"/>
      <c r="P10" s="25"/>
      <c r="Q10" s="25"/>
      <c r="R10" s="25"/>
      <c r="S10" s="25"/>
      <c r="T10" s="25"/>
      <c r="U10" s="25"/>
      <c r="V10" s="25"/>
      <c r="W10" s="25"/>
    </row>
    <row r="11" spans="1:24" ht="15" customHeight="1" x14ac:dyDescent="0.2">
      <c r="A11" s="11" t="s">
        <v>51</v>
      </c>
      <c r="B11" s="12" t="s">
        <v>52</v>
      </c>
      <c r="C11" s="13" t="s">
        <v>12</v>
      </c>
      <c r="D11" s="7"/>
      <c r="E11" s="25"/>
      <c r="F11" s="25"/>
      <c r="G11" s="25"/>
      <c r="H11" s="25"/>
      <c r="I11" s="25"/>
      <c r="J11" s="25"/>
      <c r="K11" s="25"/>
      <c r="L11" s="25"/>
      <c r="M11" s="25"/>
      <c r="N11" s="25"/>
      <c r="O11" s="25"/>
      <c r="P11" s="25"/>
      <c r="Q11" s="25"/>
      <c r="R11" s="25"/>
      <c r="S11" s="25"/>
      <c r="T11" s="25"/>
      <c r="U11" s="25"/>
      <c r="V11" s="25"/>
      <c r="W11" s="25"/>
    </row>
    <row r="12" spans="1:24" ht="15" customHeight="1" x14ac:dyDescent="0.2">
      <c r="A12" s="11" t="s">
        <v>53</v>
      </c>
      <c r="B12" s="12" t="s">
        <v>54</v>
      </c>
      <c r="C12" s="13" t="s">
        <v>12</v>
      </c>
      <c r="D12" s="7"/>
      <c r="E12" s="25"/>
      <c r="F12" s="25"/>
      <c r="G12" s="25"/>
      <c r="H12" s="25"/>
      <c r="I12" s="25"/>
      <c r="J12" s="25"/>
      <c r="K12" s="25"/>
      <c r="L12" s="25"/>
      <c r="M12" s="25"/>
      <c r="N12" s="25"/>
      <c r="O12" s="25"/>
      <c r="P12" s="25"/>
      <c r="Q12" s="25"/>
      <c r="R12" s="25"/>
      <c r="S12" s="25"/>
      <c r="T12" s="25"/>
      <c r="U12" s="25"/>
      <c r="V12" s="25"/>
      <c r="W12" s="25"/>
    </row>
    <row r="13" spans="1:24" ht="15" customHeight="1" x14ac:dyDescent="0.2">
      <c r="A13" s="11" t="s">
        <v>55</v>
      </c>
      <c r="B13" s="12" t="s">
        <v>56</v>
      </c>
      <c r="C13" s="13" t="s">
        <v>12</v>
      </c>
      <c r="D13" s="7"/>
      <c r="E13" s="25"/>
      <c r="F13" s="25"/>
      <c r="G13" s="25"/>
      <c r="H13" s="25"/>
      <c r="I13" s="25"/>
      <c r="J13" s="25"/>
      <c r="K13" s="25"/>
      <c r="L13" s="25"/>
      <c r="M13" s="25"/>
      <c r="N13" s="25"/>
      <c r="O13" s="25"/>
      <c r="P13" s="25"/>
      <c r="Q13" s="25"/>
      <c r="R13" s="25"/>
      <c r="S13" s="25"/>
      <c r="T13" s="25"/>
      <c r="U13" s="25"/>
      <c r="V13" s="25"/>
      <c r="W13" s="25"/>
    </row>
    <row r="14" spans="1:24" ht="15" customHeight="1" x14ac:dyDescent="0.2">
      <c r="A14" s="11" t="s">
        <v>57</v>
      </c>
      <c r="B14" s="12" t="s">
        <v>58</v>
      </c>
      <c r="C14" s="13" t="s">
        <v>12</v>
      </c>
      <c r="D14" s="7"/>
      <c r="E14" s="25"/>
      <c r="F14" s="25"/>
      <c r="G14" s="25"/>
      <c r="H14" s="25"/>
      <c r="I14" s="25"/>
      <c r="J14" s="25"/>
      <c r="K14" s="25"/>
      <c r="L14" s="25"/>
      <c r="M14" s="25"/>
      <c r="N14" s="25"/>
      <c r="O14" s="25"/>
      <c r="P14" s="25"/>
      <c r="Q14" s="25"/>
      <c r="R14" s="25"/>
      <c r="S14" s="25"/>
      <c r="T14" s="25"/>
      <c r="U14" s="25"/>
      <c r="V14" s="25"/>
      <c r="W14" s="25"/>
    </row>
    <row r="15" spans="1:24" ht="15" customHeight="1" x14ac:dyDescent="0.2">
      <c r="A15" s="11" t="s">
        <v>59</v>
      </c>
      <c r="B15" s="12" t="s">
        <v>60</v>
      </c>
      <c r="C15" s="13" t="s">
        <v>12</v>
      </c>
      <c r="D15" s="7"/>
      <c r="E15" s="25"/>
      <c r="F15" s="25"/>
      <c r="G15" s="25"/>
      <c r="H15" s="25"/>
      <c r="I15" s="25"/>
      <c r="J15" s="25"/>
      <c r="K15" s="25"/>
      <c r="L15" s="25"/>
      <c r="M15" s="25"/>
      <c r="N15" s="25"/>
      <c r="O15" s="25"/>
      <c r="P15" s="25"/>
      <c r="Q15" s="25"/>
      <c r="R15" s="25"/>
      <c r="S15" s="25"/>
      <c r="T15" s="25"/>
      <c r="U15" s="25"/>
      <c r="V15" s="25"/>
      <c r="W15" s="25"/>
    </row>
    <row r="16" spans="1:24" ht="15" customHeight="1" x14ac:dyDescent="0.2">
      <c r="A16" s="11" t="s">
        <v>61</v>
      </c>
      <c r="B16" s="12" t="s">
        <v>62</v>
      </c>
      <c r="C16" s="13" t="s">
        <v>12</v>
      </c>
      <c r="D16" s="7"/>
      <c r="E16" s="25"/>
      <c r="F16" s="25"/>
      <c r="G16" s="25"/>
      <c r="H16" s="25"/>
      <c r="I16" s="25"/>
      <c r="J16" s="25"/>
      <c r="K16" s="25"/>
      <c r="L16" s="25"/>
      <c r="M16" s="25"/>
      <c r="N16" s="25"/>
      <c r="O16" s="25"/>
      <c r="P16" s="25"/>
      <c r="Q16" s="25"/>
      <c r="R16" s="25"/>
      <c r="S16" s="25"/>
      <c r="T16" s="25"/>
      <c r="U16" s="25"/>
      <c r="V16" s="25"/>
      <c r="W16" s="25"/>
    </row>
    <row r="17" spans="1:23" ht="15" customHeight="1" x14ac:dyDescent="0.2">
      <c r="A17" s="11" t="s">
        <v>63</v>
      </c>
      <c r="B17" s="12" t="s">
        <v>64</v>
      </c>
      <c r="C17" s="13" t="s">
        <v>12</v>
      </c>
      <c r="D17" s="7"/>
      <c r="E17" s="25"/>
      <c r="F17" s="25"/>
      <c r="G17" s="25"/>
      <c r="H17" s="25"/>
      <c r="I17" s="25"/>
      <c r="J17" s="25"/>
      <c r="K17" s="25"/>
      <c r="L17" s="25"/>
      <c r="M17" s="25"/>
      <c r="N17" s="25"/>
      <c r="O17" s="25"/>
      <c r="P17" s="25"/>
      <c r="Q17" s="25"/>
      <c r="R17" s="25"/>
      <c r="S17" s="25"/>
      <c r="T17" s="25"/>
      <c r="U17" s="25"/>
      <c r="V17" s="25"/>
      <c r="W17" s="25"/>
    </row>
    <row r="18" spans="1:23" ht="15" customHeight="1" x14ac:dyDescent="0.2">
      <c r="A18" s="11" t="s">
        <v>65</v>
      </c>
      <c r="B18" s="12" t="s">
        <v>66</v>
      </c>
      <c r="C18" s="13" t="s">
        <v>12</v>
      </c>
      <c r="D18" s="7"/>
      <c r="E18" s="25"/>
      <c r="F18" s="25"/>
      <c r="G18" s="25"/>
      <c r="H18" s="25"/>
      <c r="I18" s="25"/>
      <c r="J18" s="25"/>
      <c r="K18" s="25"/>
      <c r="L18" s="25"/>
      <c r="M18" s="25"/>
      <c r="N18" s="25"/>
      <c r="O18" s="25"/>
      <c r="P18" s="25"/>
      <c r="Q18" s="25"/>
      <c r="R18" s="25"/>
      <c r="S18" s="25"/>
      <c r="T18" s="25"/>
      <c r="U18" s="25"/>
      <c r="V18" s="25"/>
      <c r="W18" s="25"/>
    </row>
    <row r="19" spans="1:23" ht="15" customHeight="1" x14ac:dyDescent="0.2">
      <c r="A19" s="11" t="s">
        <v>67</v>
      </c>
      <c r="B19" s="12" t="s">
        <v>68</v>
      </c>
      <c r="C19" s="13" t="s">
        <v>12</v>
      </c>
      <c r="D19" s="7"/>
      <c r="E19" s="25"/>
      <c r="F19" s="25"/>
      <c r="G19" s="25"/>
      <c r="H19" s="25"/>
      <c r="I19" s="25"/>
      <c r="J19" s="25"/>
      <c r="K19" s="25"/>
      <c r="L19" s="25"/>
      <c r="M19" s="25"/>
      <c r="N19" s="25"/>
      <c r="O19" s="25"/>
      <c r="P19" s="25"/>
      <c r="Q19" s="25"/>
      <c r="R19" s="25"/>
      <c r="S19" s="25"/>
      <c r="T19" s="25"/>
      <c r="U19" s="25"/>
      <c r="V19" s="25"/>
      <c r="W19" s="25"/>
    </row>
    <row r="20" spans="1:23" ht="15" customHeight="1" x14ac:dyDescent="0.2">
      <c r="A20" s="11" t="s">
        <v>69</v>
      </c>
      <c r="B20" s="12" t="s">
        <v>70</v>
      </c>
      <c r="C20" s="13" t="s">
        <v>12</v>
      </c>
      <c r="D20" s="7"/>
      <c r="E20" s="25"/>
      <c r="F20" s="25"/>
      <c r="G20" s="25"/>
      <c r="H20" s="25"/>
      <c r="I20" s="25"/>
      <c r="J20" s="25"/>
      <c r="K20" s="25"/>
      <c r="L20" s="25"/>
      <c r="M20" s="25"/>
      <c r="N20" s="25"/>
      <c r="O20" s="25"/>
      <c r="P20" s="25"/>
      <c r="Q20" s="25"/>
      <c r="R20" s="25"/>
      <c r="S20" s="25"/>
      <c r="T20" s="25"/>
      <c r="U20" s="25"/>
      <c r="V20" s="25"/>
      <c r="W20" s="25"/>
    </row>
    <row r="21" spans="1:23" ht="15" customHeight="1" x14ac:dyDescent="0.2">
      <c r="A21" s="11" t="s">
        <v>71</v>
      </c>
      <c r="B21" s="12" t="s">
        <v>72</v>
      </c>
      <c r="C21" s="13" t="s">
        <v>73</v>
      </c>
      <c r="D21" s="7"/>
      <c r="E21" s="25"/>
      <c r="F21" s="25"/>
      <c r="G21" s="25"/>
      <c r="H21" s="25"/>
      <c r="I21" s="25"/>
      <c r="J21" s="25"/>
      <c r="K21" s="25"/>
      <c r="L21" s="25"/>
      <c r="M21" s="25"/>
      <c r="N21" s="25"/>
      <c r="O21" s="25"/>
      <c r="P21" s="25"/>
      <c r="Q21" s="25"/>
      <c r="R21" s="25"/>
      <c r="S21" s="25"/>
      <c r="T21" s="25"/>
      <c r="U21" s="25"/>
      <c r="V21" s="25"/>
      <c r="W21" s="25"/>
    </row>
    <row r="22" spans="1:23" ht="15" customHeight="1" x14ac:dyDescent="0.2">
      <c r="A22" s="11" t="s">
        <v>74</v>
      </c>
      <c r="B22" s="12" t="s">
        <v>75</v>
      </c>
      <c r="C22" s="13" t="s">
        <v>73</v>
      </c>
      <c r="D22" s="7"/>
      <c r="E22" s="7"/>
      <c r="F22" s="7"/>
      <c r="G22" s="7"/>
      <c r="H22" s="25"/>
      <c r="I22" s="25"/>
      <c r="J22" s="25"/>
      <c r="K22" s="25"/>
      <c r="L22" s="25"/>
      <c r="M22" s="25"/>
      <c r="N22" s="25"/>
      <c r="O22" s="25"/>
      <c r="P22" s="25"/>
      <c r="Q22" s="25"/>
      <c r="R22" s="25"/>
      <c r="S22" s="25"/>
      <c r="T22" s="25"/>
      <c r="U22" s="25"/>
      <c r="V22" s="25"/>
      <c r="W22" s="25"/>
    </row>
    <row r="23" spans="1:23" ht="15" customHeight="1" x14ac:dyDescent="0.2">
      <c r="A23" s="11" t="s">
        <v>76</v>
      </c>
      <c r="B23" s="12" t="s">
        <v>77</v>
      </c>
      <c r="C23" s="13" t="s">
        <v>73</v>
      </c>
      <c r="D23" s="7"/>
      <c r="E23" s="7"/>
      <c r="F23" s="7"/>
      <c r="G23" s="7"/>
      <c r="H23" s="25"/>
      <c r="I23" s="25"/>
      <c r="J23" s="25"/>
      <c r="K23" s="25"/>
      <c r="L23" s="25"/>
      <c r="M23" s="25"/>
      <c r="N23" s="25"/>
      <c r="O23" s="25"/>
      <c r="P23" s="25"/>
      <c r="Q23" s="25"/>
      <c r="R23" s="25"/>
      <c r="S23" s="25"/>
      <c r="T23" s="25"/>
      <c r="U23" s="25"/>
      <c r="V23" s="25"/>
      <c r="W23" s="25"/>
    </row>
    <row r="24" spans="1:23" ht="15" customHeight="1" x14ac:dyDescent="0.2">
      <c r="A24" s="11" t="s">
        <v>78</v>
      </c>
      <c r="B24" s="12" t="s">
        <v>79</v>
      </c>
      <c r="C24" s="13" t="s">
        <v>80</v>
      </c>
      <c r="D24" s="7"/>
      <c r="E24" s="7"/>
      <c r="F24" s="7"/>
      <c r="G24" s="7"/>
      <c r="H24" s="25"/>
      <c r="I24" s="25"/>
      <c r="J24" s="25"/>
      <c r="K24" s="25"/>
      <c r="L24" s="25"/>
      <c r="M24" s="25"/>
      <c r="N24" s="25"/>
      <c r="O24" s="25"/>
      <c r="P24" s="25"/>
      <c r="Q24" s="25"/>
      <c r="R24" s="25"/>
      <c r="S24" s="25"/>
      <c r="T24" s="25"/>
      <c r="U24" s="25"/>
      <c r="V24" s="25"/>
      <c r="W24" s="25"/>
    </row>
    <row r="25" spans="1:23" ht="15" customHeight="1" x14ac:dyDescent="0.2">
      <c r="A25" s="11" t="s">
        <v>81</v>
      </c>
      <c r="B25" s="12" t="s">
        <v>82</v>
      </c>
      <c r="C25" s="13" t="s">
        <v>80</v>
      </c>
      <c r="D25" s="7"/>
      <c r="E25" s="7"/>
      <c r="F25" s="7"/>
      <c r="G25" s="7"/>
      <c r="H25" s="25"/>
      <c r="I25" s="25"/>
      <c r="J25" s="25"/>
      <c r="K25" s="25"/>
      <c r="L25" s="25"/>
      <c r="M25" s="25"/>
      <c r="N25" s="25"/>
      <c r="O25" s="25"/>
      <c r="P25" s="25"/>
      <c r="Q25" s="25"/>
      <c r="R25" s="25"/>
      <c r="S25" s="25"/>
      <c r="T25" s="25"/>
      <c r="U25" s="25"/>
      <c r="V25" s="25"/>
      <c r="W25" s="25"/>
    </row>
    <row r="26" spans="1:23" ht="15" customHeight="1" x14ac:dyDescent="0.2">
      <c r="A26" s="11" t="s">
        <v>83</v>
      </c>
      <c r="B26" s="12" t="s">
        <v>84</v>
      </c>
      <c r="C26" s="13" t="s">
        <v>80</v>
      </c>
      <c r="D26" s="7"/>
      <c r="E26" s="7"/>
      <c r="F26" s="7"/>
      <c r="G26" s="7"/>
      <c r="H26" s="25"/>
      <c r="I26" s="25"/>
      <c r="J26" s="25"/>
      <c r="K26" s="25"/>
      <c r="L26" s="25"/>
      <c r="M26" s="25"/>
      <c r="N26" s="25"/>
      <c r="O26" s="25"/>
      <c r="P26" s="25"/>
      <c r="Q26" s="25"/>
      <c r="R26" s="25"/>
      <c r="S26" s="25"/>
      <c r="T26" s="25"/>
      <c r="U26" s="25"/>
      <c r="V26" s="25"/>
      <c r="W26" s="25"/>
    </row>
    <row r="27" spans="1:23" ht="15" customHeight="1" x14ac:dyDescent="0.2">
      <c r="A27" s="11" t="s">
        <v>85</v>
      </c>
      <c r="B27" s="12" t="s">
        <v>86</v>
      </c>
      <c r="C27" s="13" t="s">
        <v>48</v>
      </c>
      <c r="D27" s="7"/>
      <c r="E27" s="7"/>
      <c r="F27" s="7"/>
      <c r="G27" s="7"/>
      <c r="H27" s="25"/>
      <c r="I27" s="25"/>
      <c r="J27" s="25"/>
      <c r="K27" s="25"/>
      <c r="L27" s="25"/>
      <c r="M27" s="25"/>
      <c r="N27" s="25"/>
      <c r="O27" s="25"/>
      <c r="P27" s="25"/>
      <c r="Q27" s="25"/>
      <c r="R27" s="25"/>
      <c r="S27" s="25"/>
      <c r="T27" s="25"/>
      <c r="U27" s="25"/>
      <c r="V27" s="25"/>
      <c r="W27" s="25"/>
    </row>
    <row r="28" spans="1:23" ht="15" customHeight="1" x14ac:dyDescent="0.2">
      <c r="A28" s="11" t="s">
        <v>87</v>
      </c>
      <c r="B28" s="12" t="s">
        <v>88</v>
      </c>
      <c r="C28" s="13" t="s">
        <v>48</v>
      </c>
      <c r="D28" s="7"/>
      <c r="E28" s="7"/>
      <c r="F28" s="7"/>
      <c r="G28" s="7"/>
      <c r="H28" s="25"/>
      <c r="I28" s="25"/>
      <c r="J28" s="25"/>
      <c r="K28" s="25"/>
      <c r="L28" s="25"/>
      <c r="M28" s="25"/>
      <c r="N28" s="25"/>
      <c r="O28" s="25"/>
      <c r="P28" s="25"/>
      <c r="Q28" s="25"/>
      <c r="R28" s="25"/>
      <c r="S28" s="25"/>
      <c r="T28" s="25"/>
      <c r="U28" s="25"/>
      <c r="V28" s="25"/>
      <c r="W28" s="25"/>
    </row>
    <row r="29" spans="1:23" ht="15" customHeight="1" x14ac:dyDescent="0.2">
      <c r="A29" s="11" t="s">
        <v>89</v>
      </c>
      <c r="B29" s="12" t="s">
        <v>90</v>
      </c>
      <c r="C29" s="13" t="s">
        <v>48</v>
      </c>
      <c r="D29" s="7"/>
      <c r="E29" s="7"/>
      <c r="F29" s="7"/>
      <c r="G29" s="7"/>
      <c r="H29" s="25"/>
      <c r="I29" s="25"/>
      <c r="J29" s="25"/>
      <c r="K29" s="25"/>
      <c r="L29" s="25"/>
      <c r="M29" s="25"/>
      <c r="N29" s="25"/>
      <c r="O29" s="25"/>
      <c r="P29" s="25"/>
      <c r="Q29" s="25"/>
      <c r="R29" s="25"/>
      <c r="S29" s="25"/>
      <c r="T29" s="25"/>
      <c r="U29" s="25"/>
      <c r="V29" s="25"/>
      <c r="W29" s="25"/>
    </row>
    <row r="30" spans="1:23" ht="15" customHeight="1" x14ac:dyDescent="0.2">
      <c r="A30" s="11" t="s">
        <v>91</v>
      </c>
      <c r="B30" s="12" t="s">
        <v>92</v>
      </c>
      <c r="C30" s="13" t="s">
        <v>48</v>
      </c>
      <c r="D30" s="7"/>
      <c r="E30" s="7"/>
      <c r="F30" s="7"/>
      <c r="G30" s="7"/>
      <c r="H30" s="25"/>
      <c r="I30" s="25"/>
      <c r="J30" s="25"/>
      <c r="K30" s="25"/>
      <c r="L30" s="25"/>
      <c r="M30" s="25"/>
      <c r="N30" s="25"/>
      <c r="O30" s="25"/>
      <c r="P30" s="25"/>
      <c r="Q30" s="25"/>
      <c r="R30" s="25"/>
      <c r="S30" s="25"/>
      <c r="T30" s="25"/>
      <c r="U30" s="25"/>
      <c r="V30" s="25"/>
      <c r="W30" s="25"/>
    </row>
    <row r="31" spans="1:23" ht="15" customHeight="1" x14ac:dyDescent="0.2">
      <c r="A31" s="11" t="s">
        <v>93</v>
      </c>
      <c r="B31" s="12" t="s">
        <v>94</v>
      </c>
      <c r="C31" s="13" t="s">
        <v>48</v>
      </c>
      <c r="D31" s="7"/>
      <c r="E31" s="7"/>
      <c r="F31" s="7"/>
      <c r="G31" s="7"/>
      <c r="H31" s="25"/>
      <c r="I31" s="25"/>
      <c r="J31" s="25"/>
      <c r="K31" s="25"/>
      <c r="L31" s="25"/>
      <c r="M31" s="25"/>
      <c r="N31" s="25"/>
      <c r="O31" s="25"/>
      <c r="P31" s="25"/>
      <c r="Q31" s="25"/>
      <c r="R31" s="25"/>
      <c r="S31" s="25"/>
      <c r="T31" s="25"/>
      <c r="U31" s="25"/>
      <c r="V31" s="25"/>
      <c r="W31" s="25"/>
    </row>
    <row r="32" spans="1:23" ht="15" customHeight="1" x14ac:dyDescent="0.2">
      <c r="A32" s="11" t="s">
        <v>95</v>
      </c>
      <c r="B32" s="12" t="s">
        <v>96</v>
      </c>
      <c r="C32" s="13" t="s">
        <v>48</v>
      </c>
      <c r="D32" s="7"/>
      <c r="E32" s="7"/>
      <c r="F32" s="7"/>
      <c r="G32" s="7"/>
      <c r="H32" s="25"/>
      <c r="I32" s="25"/>
      <c r="J32" s="25"/>
      <c r="K32" s="25"/>
      <c r="L32" s="25"/>
      <c r="M32" s="25"/>
      <c r="N32" s="25"/>
      <c r="O32" s="25"/>
      <c r="P32" s="25"/>
      <c r="Q32" s="25"/>
      <c r="R32" s="25"/>
      <c r="S32" s="25"/>
      <c r="T32" s="25"/>
      <c r="U32" s="25"/>
      <c r="V32" s="25"/>
      <c r="W32" s="25"/>
    </row>
    <row r="33" spans="1:27" ht="15" customHeight="1" x14ac:dyDescent="0.2">
      <c r="A33" s="11" t="s">
        <v>97</v>
      </c>
      <c r="B33" s="12" t="s">
        <v>98</v>
      </c>
      <c r="C33" s="13" t="s">
        <v>48</v>
      </c>
      <c r="D33" s="7"/>
      <c r="E33" s="7"/>
      <c r="F33" s="7"/>
      <c r="G33" s="7"/>
      <c r="H33" s="25"/>
      <c r="I33" s="25"/>
      <c r="J33" s="25"/>
      <c r="K33" s="25"/>
      <c r="L33" s="25"/>
      <c r="M33" s="25"/>
      <c r="N33" s="25"/>
      <c r="O33" s="25"/>
      <c r="P33" s="25"/>
      <c r="Q33" s="25"/>
      <c r="R33" s="25"/>
      <c r="S33" s="25"/>
      <c r="T33" s="25"/>
      <c r="U33" s="25"/>
      <c r="V33" s="25"/>
      <c r="W33" s="25"/>
    </row>
    <row r="34" spans="1:27" ht="15" customHeight="1" x14ac:dyDescent="0.2">
      <c r="A34" s="11" t="s">
        <v>99</v>
      </c>
      <c r="B34" s="12" t="s">
        <v>100</v>
      </c>
      <c r="C34" s="13" t="s">
        <v>48</v>
      </c>
      <c r="D34" s="7"/>
      <c r="E34" s="7"/>
      <c r="F34" s="7"/>
      <c r="G34" s="7"/>
      <c r="H34" s="25"/>
      <c r="I34" s="25"/>
      <c r="J34" s="25"/>
      <c r="K34" s="25"/>
      <c r="L34" s="25"/>
      <c r="M34" s="25"/>
      <c r="N34" s="25"/>
      <c r="O34" s="25"/>
      <c r="P34" s="25"/>
      <c r="Q34" s="25"/>
      <c r="R34" s="25"/>
      <c r="S34" s="25"/>
      <c r="T34" s="25"/>
      <c r="U34" s="25"/>
      <c r="V34" s="25"/>
      <c r="W34" s="25"/>
    </row>
    <row r="35" spans="1:27" ht="15" customHeight="1" x14ac:dyDescent="0.2">
      <c r="A35" s="14" t="s">
        <v>101</v>
      </c>
      <c r="B35" s="15" t="s">
        <v>102</v>
      </c>
      <c r="C35" s="16" t="s">
        <v>103</v>
      </c>
      <c r="D35" s="7"/>
      <c r="E35" s="7"/>
      <c r="F35" s="7"/>
      <c r="G35" s="7"/>
      <c r="H35" s="25"/>
      <c r="I35" s="25"/>
      <c r="J35" s="25"/>
      <c r="K35" s="25"/>
      <c r="L35" s="25"/>
      <c r="M35" s="25"/>
      <c r="N35" s="25"/>
      <c r="O35" s="25"/>
      <c r="P35" s="25"/>
      <c r="Q35" s="25"/>
      <c r="R35" s="25"/>
      <c r="S35" s="25"/>
      <c r="T35" s="25"/>
      <c r="U35" s="25"/>
      <c r="V35" s="25"/>
      <c r="W35" s="25"/>
    </row>
    <row r="36" spans="1:27" ht="15" customHeight="1" x14ac:dyDescent="0.2">
      <c r="A36" s="25"/>
      <c r="B36" s="25"/>
      <c r="C36" s="25"/>
      <c r="D36" s="25"/>
      <c r="E36" s="25"/>
      <c r="F36" s="25"/>
      <c r="G36" s="25"/>
      <c r="H36" s="25"/>
      <c r="I36" s="25"/>
      <c r="J36" s="25"/>
      <c r="K36" s="25"/>
      <c r="L36" s="25"/>
      <c r="M36" s="25"/>
      <c r="N36" s="25"/>
      <c r="O36" s="25"/>
      <c r="P36" s="25"/>
      <c r="Q36" s="25"/>
      <c r="R36" s="25"/>
      <c r="S36" s="25"/>
      <c r="T36" s="25"/>
      <c r="U36" s="25"/>
      <c r="V36" s="25"/>
      <c r="W36" s="25"/>
    </row>
    <row r="37" spans="1:27" ht="15" customHeight="1" x14ac:dyDescent="0.2">
      <c r="A37" s="213" t="s">
        <v>104</v>
      </c>
      <c r="B37" s="213"/>
      <c r="C37" s="213"/>
      <c r="D37" s="25"/>
      <c r="E37" s="25"/>
      <c r="F37" s="25"/>
      <c r="G37" s="25"/>
      <c r="H37" s="25"/>
      <c r="I37" s="25"/>
      <c r="J37" s="25"/>
      <c r="K37" s="25"/>
      <c r="L37" s="25"/>
      <c r="M37" s="25"/>
      <c r="N37" s="25"/>
      <c r="O37" s="25"/>
      <c r="P37" s="25"/>
      <c r="Q37" s="25"/>
      <c r="R37" s="25"/>
      <c r="S37" s="25"/>
      <c r="T37" s="25"/>
      <c r="U37" s="25"/>
      <c r="V37" s="25"/>
      <c r="W37" s="25"/>
    </row>
    <row r="38" spans="1:27" ht="15" customHeight="1" x14ac:dyDescent="0.2">
      <c r="A38" s="8" t="s">
        <v>105</v>
      </c>
      <c r="B38" s="9" t="s">
        <v>17</v>
      </c>
      <c r="C38" s="17" t="s">
        <v>106</v>
      </c>
      <c r="D38" s="25"/>
      <c r="E38" s="25"/>
      <c r="F38" s="25"/>
      <c r="G38" s="25"/>
      <c r="H38" s="25"/>
      <c r="I38" s="25"/>
      <c r="J38" s="25"/>
      <c r="K38" s="25"/>
      <c r="L38" s="25"/>
      <c r="M38" s="25"/>
      <c r="N38" s="25"/>
      <c r="O38" s="25"/>
      <c r="P38" s="25"/>
      <c r="Q38" s="25"/>
      <c r="R38" s="25"/>
      <c r="S38" s="25"/>
      <c r="T38" s="25"/>
      <c r="U38" s="25"/>
      <c r="V38" s="25"/>
      <c r="W38" s="25"/>
    </row>
    <row r="39" spans="1:27" ht="15" customHeight="1" x14ac:dyDescent="0.2">
      <c r="A39" s="18" t="s">
        <v>107</v>
      </c>
      <c r="B39" s="12">
        <v>1</v>
      </c>
      <c r="C39" s="19" t="s">
        <v>108</v>
      </c>
      <c r="D39" s="25"/>
      <c r="E39" s="25"/>
      <c r="F39" s="25"/>
      <c r="G39" s="25"/>
      <c r="H39" s="25"/>
      <c r="I39" s="25"/>
      <c r="J39" s="25"/>
      <c r="K39" s="25"/>
      <c r="L39" s="25"/>
      <c r="M39" s="25"/>
      <c r="N39" s="25"/>
      <c r="O39" s="25"/>
      <c r="P39" s="25"/>
      <c r="Q39" s="25"/>
      <c r="R39" s="25"/>
      <c r="S39" s="25"/>
      <c r="T39" s="25"/>
      <c r="U39" s="25"/>
      <c r="V39" s="25"/>
      <c r="W39" s="25"/>
    </row>
    <row r="40" spans="1:27" ht="15" customHeight="1" x14ac:dyDescent="0.2">
      <c r="A40" s="18" t="s">
        <v>109</v>
      </c>
      <c r="B40" s="12">
        <v>2</v>
      </c>
      <c r="C40" s="19" t="s">
        <v>110</v>
      </c>
      <c r="D40" s="25"/>
      <c r="E40" s="25"/>
      <c r="F40" s="25"/>
      <c r="G40" s="25"/>
      <c r="H40" s="25"/>
      <c r="I40" s="25"/>
      <c r="J40" s="25"/>
      <c r="K40" s="25"/>
      <c r="L40" s="25"/>
      <c r="M40" s="25"/>
      <c r="N40" s="25"/>
      <c r="O40" s="25"/>
      <c r="P40" s="25"/>
      <c r="Q40" s="25"/>
      <c r="R40" s="25"/>
      <c r="S40" s="25"/>
      <c r="T40" s="25"/>
      <c r="U40" s="25"/>
      <c r="V40" s="25"/>
      <c r="W40" s="25"/>
    </row>
    <row r="41" spans="1:27" ht="15" customHeight="1" x14ac:dyDescent="0.2">
      <c r="A41" s="18" t="s">
        <v>111</v>
      </c>
      <c r="B41" s="12">
        <v>3</v>
      </c>
      <c r="C41" s="19" t="s">
        <v>112</v>
      </c>
      <c r="D41" s="25"/>
      <c r="E41" s="25"/>
      <c r="F41" s="25"/>
      <c r="G41" s="25"/>
      <c r="H41" s="25"/>
      <c r="I41" s="25"/>
      <c r="J41" s="25"/>
      <c r="K41" s="25"/>
      <c r="L41" s="25"/>
      <c r="M41" s="25"/>
      <c r="N41" s="25"/>
      <c r="O41" s="25"/>
      <c r="P41" s="25"/>
      <c r="Q41" s="25"/>
      <c r="R41" s="25"/>
      <c r="S41" s="25"/>
      <c r="T41" s="25"/>
      <c r="U41" s="25"/>
      <c r="V41" s="25"/>
      <c r="W41" s="25"/>
    </row>
    <row r="42" spans="1:27" ht="15" customHeight="1" x14ac:dyDescent="0.2">
      <c r="A42" s="20" t="s">
        <v>113</v>
      </c>
      <c r="B42" s="15">
        <v>4</v>
      </c>
      <c r="C42" s="21" t="s">
        <v>114</v>
      </c>
      <c r="D42" s="25"/>
      <c r="E42" s="25"/>
      <c r="F42" s="25"/>
      <c r="G42" s="25"/>
      <c r="H42" s="25"/>
      <c r="I42" s="25"/>
      <c r="J42" s="25"/>
      <c r="K42" s="25"/>
      <c r="L42" s="25"/>
      <c r="M42" s="25"/>
      <c r="N42" s="25"/>
      <c r="O42" s="25"/>
      <c r="P42" s="25"/>
      <c r="Q42" s="25"/>
      <c r="R42" s="25"/>
      <c r="S42" s="25"/>
      <c r="T42" s="25"/>
      <c r="U42" s="25"/>
      <c r="V42" s="25"/>
      <c r="W42" s="25"/>
      <c r="AA42" s="58" t="s">
        <v>180</v>
      </c>
    </row>
    <row r="43" spans="1:27" ht="15" customHeight="1" x14ac:dyDescent="0.2">
      <c r="A43" s="22"/>
      <c r="B43" s="22"/>
      <c r="C43" s="22"/>
      <c r="D43" s="25"/>
      <c r="E43" s="25"/>
      <c r="F43" s="25"/>
      <c r="G43" s="25"/>
      <c r="H43" s="25"/>
      <c r="I43" s="25"/>
      <c r="J43" s="25"/>
      <c r="K43" s="25"/>
      <c r="L43" s="25"/>
      <c r="M43" s="25"/>
      <c r="N43" s="25"/>
      <c r="O43" s="25"/>
      <c r="P43" s="25"/>
      <c r="Q43" s="25"/>
      <c r="R43" s="25"/>
      <c r="S43" s="25"/>
      <c r="T43" s="25"/>
      <c r="U43" s="25"/>
      <c r="V43" s="25"/>
      <c r="W43" s="25"/>
    </row>
    <row r="44" spans="1:27" ht="15" customHeight="1" x14ac:dyDescent="0.2">
      <c r="A44" s="213" t="s">
        <v>115</v>
      </c>
      <c r="B44" s="213"/>
      <c r="C44" s="23"/>
      <c r="D44" s="25"/>
      <c r="E44" s="25"/>
      <c r="F44" s="25"/>
      <c r="G44" s="25"/>
      <c r="H44" s="25"/>
      <c r="I44" s="25"/>
      <c r="J44" s="25"/>
      <c r="K44" s="25"/>
      <c r="L44" s="25"/>
      <c r="M44" s="25"/>
      <c r="N44" s="25"/>
      <c r="O44" s="25"/>
      <c r="P44" s="25"/>
      <c r="Q44" s="25"/>
      <c r="R44" s="25"/>
      <c r="S44" s="25"/>
      <c r="T44" s="25"/>
      <c r="U44" s="25"/>
      <c r="V44" s="25"/>
      <c r="W44" s="25"/>
    </row>
    <row r="45" spans="1:27" ht="15" customHeight="1" x14ac:dyDescent="0.2">
      <c r="A45" s="8" t="s">
        <v>116</v>
      </c>
      <c r="B45" s="17" t="s">
        <v>117</v>
      </c>
      <c r="C45" s="24"/>
      <c r="D45" s="25"/>
      <c r="E45" s="25"/>
      <c r="F45" s="25"/>
      <c r="G45" s="25"/>
      <c r="H45" s="25"/>
      <c r="I45" s="25"/>
      <c r="J45" s="25"/>
      <c r="K45" s="25"/>
      <c r="L45" s="25"/>
      <c r="M45" s="25"/>
      <c r="N45" s="25"/>
      <c r="O45" s="25"/>
      <c r="P45" s="25"/>
      <c r="Q45" s="25"/>
      <c r="R45" s="25"/>
      <c r="S45" s="25"/>
      <c r="T45" s="25"/>
      <c r="U45" s="25"/>
      <c r="V45" s="25"/>
      <c r="W45" s="25"/>
    </row>
    <row r="46" spans="1:27" ht="15" customHeight="1" x14ac:dyDescent="0.2">
      <c r="A46" s="18" t="s">
        <v>118</v>
      </c>
      <c r="B46" s="19" t="s">
        <v>118</v>
      </c>
      <c r="C46" s="24"/>
      <c r="D46" s="25"/>
      <c r="E46" s="25"/>
      <c r="F46" s="25"/>
      <c r="G46" s="25"/>
      <c r="H46" s="25"/>
      <c r="I46" s="25"/>
      <c r="J46" s="25"/>
      <c r="K46" s="25"/>
      <c r="L46" s="25"/>
      <c r="M46" s="25"/>
      <c r="N46" s="25"/>
      <c r="O46" s="25"/>
      <c r="P46" s="25"/>
      <c r="Q46" s="25"/>
      <c r="R46" s="25"/>
      <c r="S46" s="25"/>
      <c r="T46" s="25"/>
      <c r="U46" s="25"/>
      <c r="V46" s="25"/>
      <c r="W46" s="25"/>
    </row>
    <row r="47" spans="1:27" ht="15" customHeight="1" x14ac:dyDescent="0.2">
      <c r="A47" s="18" t="s">
        <v>119</v>
      </c>
      <c r="B47" s="19" t="s">
        <v>119</v>
      </c>
      <c r="C47" s="24"/>
      <c r="D47" s="25"/>
      <c r="E47" s="25"/>
      <c r="F47" s="25"/>
      <c r="G47" s="25"/>
      <c r="H47" s="25"/>
      <c r="I47" s="25"/>
      <c r="J47" s="25"/>
      <c r="K47" s="25"/>
      <c r="L47" s="25"/>
      <c r="M47" s="25"/>
      <c r="N47" s="25"/>
      <c r="O47" s="25"/>
      <c r="P47" s="25"/>
      <c r="Q47" s="25"/>
      <c r="R47" s="25"/>
      <c r="S47" s="25"/>
      <c r="T47" s="25"/>
      <c r="U47" s="25"/>
      <c r="V47" s="25"/>
      <c r="W47" s="25"/>
    </row>
    <row r="48" spans="1:27" ht="15" customHeight="1" x14ac:dyDescent="0.2">
      <c r="A48" s="18" t="s">
        <v>80</v>
      </c>
      <c r="B48" s="19" t="s">
        <v>80</v>
      </c>
      <c r="C48" s="24"/>
      <c r="D48" s="25"/>
      <c r="E48" s="25"/>
      <c r="F48" s="25"/>
      <c r="G48" s="25"/>
      <c r="H48" s="25"/>
      <c r="I48" s="25"/>
      <c r="J48" s="25"/>
      <c r="K48" s="25"/>
      <c r="L48" s="25"/>
      <c r="M48" s="25"/>
      <c r="N48" s="25"/>
      <c r="O48" s="25"/>
      <c r="P48" s="25"/>
      <c r="Q48" s="25"/>
      <c r="R48" s="25"/>
      <c r="S48" s="25"/>
      <c r="T48" s="25"/>
      <c r="U48" s="25"/>
      <c r="V48" s="25"/>
      <c r="W48" s="25"/>
    </row>
    <row r="49" spans="1:23" ht="15" customHeight="1" x14ac:dyDescent="0.2">
      <c r="A49" s="18" t="s">
        <v>120</v>
      </c>
      <c r="B49" s="19" t="s">
        <v>120</v>
      </c>
      <c r="C49" s="24"/>
      <c r="D49" s="25"/>
      <c r="E49" s="25"/>
      <c r="F49" s="25"/>
      <c r="G49" s="25"/>
      <c r="H49" s="25"/>
      <c r="I49" s="25"/>
      <c r="J49" s="25"/>
      <c r="K49" s="25"/>
      <c r="L49" s="25"/>
      <c r="M49" s="25"/>
      <c r="N49" s="25"/>
      <c r="O49" s="25"/>
      <c r="P49" s="25"/>
      <c r="Q49" s="25"/>
      <c r="R49" s="25"/>
      <c r="S49" s="25"/>
      <c r="T49" s="25"/>
      <c r="U49" s="25"/>
      <c r="V49" s="25"/>
      <c r="W49" s="25"/>
    </row>
    <row r="50" spans="1:23" ht="15" customHeight="1" x14ac:dyDescent="0.2">
      <c r="A50" s="18" t="s">
        <v>121</v>
      </c>
      <c r="B50" s="19" t="s">
        <v>121</v>
      </c>
      <c r="C50" s="24"/>
      <c r="D50" s="25"/>
      <c r="E50" s="25"/>
      <c r="F50" s="25"/>
      <c r="G50" s="25"/>
      <c r="H50" s="25"/>
      <c r="I50" s="25"/>
      <c r="J50" s="25"/>
      <c r="K50" s="25"/>
      <c r="L50" s="25"/>
      <c r="M50" s="25"/>
      <c r="N50" s="25"/>
      <c r="O50" s="25"/>
      <c r="P50" s="25"/>
      <c r="Q50" s="25"/>
      <c r="R50" s="25"/>
      <c r="S50" s="25"/>
      <c r="T50" s="25"/>
      <c r="U50" s="25"/>
      <c r="V50" s="25"/>
      <c r="W50" s="25"/>
    </row>
    <row r="51" spans="1:23" ht="15" customHeight="1" x14ac:dyDescent="0.2">
      <c r="A51" s="18" t="s">
        <v>122</v>
      </c>
      <c r="B51" s="19" t="s">
        <v>123</v>
      </c>
      <c r="C51" s="24"/>
      <c r="D51" s="25"/>
      <c r="E51" s="25"/>
      <c r="F51" s="25"/>
      <c r="G51" s="25"/>
      <c r="H51" s="25"/>
      <c r="I51" s="25"/>
      <c r="J51" s="25"/>
      <c r="K51" s="25"/>
      <c r="L51" s="25"/>
      <c r="M51" s="25"/>
      <c r="N51" s="25"/>
      <c r="O51" s="25"/>
      <c r="P51" s="25"/>
      <c r="Q51" s="25"/>
      <c r="R51" s="25"/>
      <c r="S51" s="25"/>
      <c r="T51" s="25"/>
      <c r="U51" s="25"/>
      <c r="V51" s="25"/>
      <c r="W51" s="25"/>
    </row>
    <row r="52" spans="1:23" ht="15" customHeight="1" x14ac:dyDescent="0.2">
      <c r="A52" s="18" t="s">
        <v>124</v>
      </c>
      <c r="B52" s="19" t="s">
        <v>125</v>
      </c>
      <c r="C52" s="24"/>
      <c r="D52" s="25"/>
      <c r="E52" s="25"/>
      <c r="F52" s="25"/>
      <c r="G52" s="25"/>
      <c r="H52" s="25"/>
      <c r="I52" s="25"/>
      <c r="J52" s="25"/>
      <c r="K52" s="25"/>
      <c r="L52" s="25"/>
      <c r="M52" s="25"/>
      <c r="N52" s="25"/>
      <c r="O52" s="25"/>
      <c r="P52" s="25"/>
      <c r="Q52" s="25"/>
      <c r="R52" s="25"/>
      <c r="S52" s="25"/>
      <c r="T52" s="25"/>
      <c r="U52" s="25"/>
      <c r="V52" s="25"/>
      <c r="W52" s="25"/>
    </row>
    <row r="53" spans="1:23" ht="15" customHeight="1" x14ac:dyDescent="0.2">
      <c r="A53" s="20" t="s">
        <v>126</v>
      </c>
      <c r="B53" s="21" t="s">
        <v>126</v>
      </c>
      <c r="C53" s="25"/>
      <c r="D53" s="25"/>
      <c r="E53" s="25"/>
      <c r="F53" s="25"/>
      <c r="G53" s="25"/>
      <c r="H53" s="25"/>
      <c r="I53" s="25"/>
      <c r="J53" s="25"/>
      <c r="K53" s="25"/>
      <c r="L53" s="25"/>
      <c r="M53" s="25"/>
      <c r="N53" s="25"/>
      <c r="O53" s="25"/>
      <c r="P53" s="25"/>
      <c r="Q53" s="25"/>
      <c r="R53" s="25"/>
      <c r="S53" s="25"/>
      <c r="T53" s="25"/>
      <c r="U53" s="25"/>
      <c r="V53" s="25"/>
      <c r="W53" s="25"/>
    </row>
    <row r="54" spans="1:23" ht="15" customHeight="1" x14ac:dyDescent="0.2">
      <c r="A54" s="25"/>
      <c r="B54" s="25"/>
      <c r="C54" s="25"/>
      <c r="D54" s="25"/>
      <c r="E54" s="25"/>
      <c r="F54" s="25"/>
      <c r="G54" s="25"/>
      <c r="H54" s="25"/>
      <c r="I54" s="25"/>
      <c r="J54" s="25"/>
      <c r="K54" s="25"/>
      <c r="L54" s="25"/>
      <c r="M54" s="25"/>
      <c r="N54" s="25"/>
      <c r="O54" s="25"/>
      <c r="P54" s="25"/>
      <c r="Q54" s="25"/>
      <c r="R54" s="25"/>
      <c r="S54" s="25"/>
      <c r="T54" s="25"/>
      <c r="U54" s="25"/>
      <c r="V54" s="25"/>
      <c r="W54" s="25"/>
    </row>
    <row r="55" spans="1:23" ht="15" customHeight="1" x14ac:dyDescent="0.2">
      <c r="A55" s="214" t="s">
        <v>127</v>
      </c>
      <c r="B55" s="214"/>
      <c r="C55" s="25"/>
      <c r="D55" s="25"/>
      <c r="E55" s="25"/>
      <c r="F55" s="25"/>
      <c r="G55" s="25"/>
      <c r="H55" s="25"/>
      <c r="I55" s="25"/>
      <c r="J55" s="25"/>
      <c r="K55" s="25"/>
      <c r="L55" s="25"/>
      <c r="M55" s="25"/>
      <c r="N55" s="25"/>
      <c r="O55" s="25"/>
      <c r="P55" s="25"/>
      <c r="Q55" s="25"/>
      <c r="R55" s="25"/>
      <c r="S55" s="25"/>
      <c r="T55" s="25"/>
      <c r="U55" s="25"/>
      <c r="V55" s="25"/>
      <c r="W55" s="25"/>
    </row>
    <row r="56" spans="1:23" ht="15" customHeight="1" x14ac:dyDescent="0.2">
      <c r="A56" s="26" t="s">
        <v>128</v>
      </c>
      <c r="B56" s="27" t="s">
        <v>129</v>
      </c>
      <c r="C56" s="25"/>
      <c r="D56" s="25"/>
      <c r="E56" s="25"/>
      <c r="F56" s="25"/>
      <c r="G56" s="25"/>
      <c r="H56" s="25"/>
      <c r="I56" s="25"/>
      <c r="J56" s="25"/>
      <c r="K56" s="25"/>
      <c r="L56" s="25"/>
      <c r="M56" s="25"/>
      <c r="N56" s="25"/>
      <c r="O56" s="25"/>
      <c r="P56" s="25"/>
      <c r="Q56" s="25"/>
      <c r="R56" s="25"/>
      <c r="S56" s="25"/>
      <c r="T56" s="25"/>
      <c r="U56" s="25"/>
      <c r="V56" s="25"/>
      <c r="W56" s="25"/>
    </row>
    <row r="57" spans="1:23" ht="15" customHeight="1" x14ac:dyDescent="0.2">
      <c r="A57" s="28" t="s">
        <v>130</v>
      </c>
      <c r="B57" s="32" t="s">
        <v>130</v>
      </c>
      <c r="C57" s="25"/>
      <c r="D57" s="25"/>
      <c r="E57" s="25"/>
      <c r="F57" s="25"/>
      <c r="G57" s="25"/>
      <c r="H57" s="25"/>
      <c r="I57" s="25"/>
      <c r="J57" s="25"/>
      <c r="K57" s="25"/>
      <c r="L57" s="25"/>
      <c r="M57" s="25"/>
      <c r="N57" s="25"/>
      <c r="O57" s="25"/>
      <c r="P57" s="25"/>
      <c r="Q57" s="25"/>
      <c r="R57" s="25"/>
      <c r="S57" s="25"/>
      <c r="T57" s="25"/>
      <c r="U57" s="25"/>
      <c r="V57" s="25"/>
      <c r="W57" s="25"/>
    </row>
    <row r="58" spans="1:23" ht="15" customHeight="1" x14ac:dyDescent="0.2">
      <c r="A58" s="28" t="s">
        <v>131</v>
      </c>
      <c r="B58" s="32" t="s">
        <v>132</v>
      </c>
      <c r="C58" s="25"/>
      <c r="D58" s="25"/>
      <c r="E58" s="25"/>
      <c r="F58" s="25"/>
      <c r="G58" s="25"/>
      <c r="H58" s="25"/>
      <c r="I58" s="25"/>
      <c r="J58" s="25"/>
      <c r="K58" s="25"/>
      <c r="L58" s="25"/>
      <c r="M58" s="25"/>
      <c r="N58" s="25"/>
      <c r="O58" s="25"/>
      <c r="P58" s="25"/>
      <c r="Q58" s="25"/>
      <c r="R58" s="25"/>
      <c r="S58" s="25"/>
      <c r="T58" s="25"/>
      <c r="U58" s="25"/>
      <c r="V58" s="25"/>
      <c r="W58" s="25"/>
    </row>
    <row r="59" spans="1:23" ht="15" customHeight="1" x14ac:dyDescent="0.2">
      <c r="A59" s="28" t="s">
        <v>133</v>
      </c>
      <c r="B59" s="32" t="s">
        <v>134</v>
      </c>
      <c r="C59" s="25"/>
      <c r="D59" s="25"/>
      <c r="E59" s="25"/>
      <c r="F59" s="25"/>
      <c r="G59" s="25"/>
      <c r="H59" s="25"/>
      <c r="I59" s="25"/>
      <c r="J59" s="25"/>
      <c r="K59" s="25"/>
      <c r="L59" s="25"/>
      <c r="M59" s="25"/>
      <c r="N59" s="25"/>
      <c r="O59" s="25"/>
      <c r="P59" s="25"/>
      <c r="Q59" s="25"/>
      <c r="R59" s="25"/>
      <c r="S59" s="25"/>
      <c r="T59" s="25"/>
      <c r="U59" s="25"/>
      <c r="V59" s="25"/>
      <c r="W59" s="25"/>
    </row>
    <row r="60" spans="1:23" ht="15" customHeight="1" x14ac:dyDescent="0.2">
      <c r="A60" s="28" t="s">
        <v>135</v>
      </c>
      <c r="B60" s="32" t="s">
        <v>136</v>
      </c>
      <c r="C60" s="25"/>
      <c r="D60" s="25"/>
      <c r="E60" s="25"/>
      <c r="F60" s="25"/>
      <c r="G60" s="25"/>
      <c r="H60" s="25"/>
      <c r="I60" s="25"/>
      <c r="J60" s="25"/>
      <c r="K60" s="25"/>
      <c r="L60" s="25"/>
      <c r="M60" s="25"/>
      <c r="N60" s="25"/>
      <c r="O60" s="25"/>
      <c r="P60" s="25"/>
      <c r="Q60" s="25"/>
      <c r="R60" s="25"/>
      <c r="S60" s="25"/>
      <c r="T60" s="25"/>
      <c r="U60" s="25"/>
      <c r="V60" s="25"/>
      <c r="W60" s="25"/>
    </row>
    <row r="61" spans="1:23" ht="15" customHeight="1" x14ac:dyDescent="0.2">
      <c r="A61" s="28" t="s">
        <v>137</v>
      </c>
      <c r="B61" s="32" t="s">
        <v>138</v>
      </c>
      <c r="C61" s="25"/>
      <c r="D61" s="25"/>
      <c r="E61" s="25"/>
      <c r="F61" s="25"/>
      <c r="G61" s="25"/>
      <c r="H61" s="25"/>
      <c r="I61" s="25"/>
      <c r="J61" s="25"/>
      <c r="K61" s="25"/>
      <c r="L61" s="25"/>
      <c r="M61" s="25"/>
      <c r="N61" s="25"/>
      <c r="O61" s="25"/>
      <c r="P61" s="25"/>
      <c r="Q61" s="25"/>
      <c r="R61" s="25"/>
      <c r="S61" s="25"/>
      <c r="T61" s="25"/>
      <c r="U61" s="25"/>
      <c r="V61" s="25"/>
      <c r="W61" s="25"/>
    </row>
    <row r="62" spans="1:23" ht="15" customHeight="1" x14ac:dyDescent="0.2">
      <c r="A62" s="28" t="s">
        <v>139</v>
      </c>
      <c r="B62" s="32" t="s">
        <v>140</v>
      </c>
      <c r="C62" s="25"/>
      <c r="D62" s="25"/>
      <c r="E62" s="25"/>
      <c r="F62" s="25"/>
      <c r="G62" s="25"/>
      <c r="H62" s="25"/>
      <c r="I62" s="25"/>
      <c r="J62" s="25"/>
      <c r="K62" s="25"/>
      <c r="L62" s="25"/>
      <c r="M62" s="25"/>
      <c r="N62" s="25"/>
      <c r="O62" s="25"/>
      <c r="P62" s="25"/>
      <c r="Q62" s="25"/>
      <c r="R62" s="25"/>
      <c r="S62" s="25"/>
      <c r="T62" s="25"/>
      <c r="U62" s="25"/>
      <c r="V62" s="25"/>
      <c r="W62" s="25"/>
    </row>
    <row r="63" spans="1:23" ht="15" customHeight="1" x14ac:dyDescent="0.2">
      <c r="A63" s="28" t="s">
        <v>141</v>
      </c>
      <c r="B63" s="32" t="s">
        <v>142</v>
      </c>
      <c r="C63" s="25"/>
      <c r="D63" s="25"/>
      <c r="E63" s="25"/>
      <c r="F63" s="25"/>
      <c r="G63" s="25"/>
      <c r="H63" s="25"/>
      <c r="I63" s="25"/>
      <c r="J63" s="25"/>
      <c r="K63" s="25"/>
      <c r="L63" s="25"/>
      <c r="M63" s="25"/>
      <c r="N63" s="25"/>
      <c r="O63" s="25"/>
      <c r="P63" s="25"/>
      <c r="Q63" s="25"/>
      <c r="R63" s="25"/>
      <c r="S63" s="25"/>
      <c r="T63" s="25"/>
      <c r="U63" s="25"/>
      <c r="V63" s="25"/>
      <c r="W63" s="25"/>
    </row>
    <row r="64" spans="1:23" ht="15" customHeight="1" x14ac:dyDescent="0.2">
      <c r="A64" s="28" t="s">
        <v>143</v>
      </c>
      <c r="B64" s="32" t="s">
        <v>144</v>
      </c>
      <c r="C64" s="25"/>
      <c r="D64" s="25"/>
      <c r="E64" s="25"/>
      <c r="F64" s="25"/>
      <c r="G64" s="25"/>
      <c r="H64" s="25"/>
      <c r="I64" s="25"/>
      <c r="J64" s="25"/>
      <c r="K64" s="25"/>
      <c r="L64" s="25"/>
      <c r="M64" s="25"/>
      <c r="N64" s="25"/>
      <c r="O64" s="25"/>
      <c r="P64" s="25"/>
      <c r="Q64" s="25"/>
      <c r="R64" s="25"/>
      <c r="S64" s="25"/>
      <c r="T64" s="25"/>
      <c r="U64" s="25"/>
      <c r="V64" s="25"/>
      <c r="W64" s="25"/>
    </row>
    <row r="65" spans="1:23" ht="15" customHeight="1" x14ac:dyDescent="0.2">
      <c r="A65" s="28" t="s">
        <v>145</v>
      </c>
      <c r="B65" s="32" t="s">
        <v>146</v>
      </c>
      <c r="C65" s="25"/>
      <c r="D65" s="25"/>
      <c r="E65" s="25"/>
      <c r="F65" s="25"/>
      <c r="G65" s="25"/>
      <c r="H65" s="25"/>
      <c r="I65" s="25"/>
      <c r="J65" s="25"/>
      <c r="K65" s="25"/>
      <c r="L65" s="25"/>
      <c r="M65" s="25"/>
      <c r="N65" s="25"/>
      <c r="O65" s="25"/>
      <c r="P65" s="25"/>
      <c r="Q65" s="25"/>
      <c r="R65" s="25"/>
      <c r="S65" s="25"/>
      <c r="T65" s="25"/>
      <c r="U65" s="25"/>
      <c r="V65" s="25"/>
      <c r="W65" s="25"/>
    </row>
    <row r="66" spans="1:23" ht="15" customHeight="1" x14ac:dyDescent="0.2">
      <c r="A66" s="29" t="s">
        <v>147</v>
      </c>
      <c r="B66" s="33" t="s">
        <v>148</v>
      </c>
      <c r="C66" s="25"/>
      <c r="D66" s="25"/>
      <c r="E66" s="25"/>
      <c r="F66" s="25"/>
      <c r="G66" s="25"/>
      <c r="H66" s="25"/>
      <c r="I66" s="25"/>
      <c r="J66" s="25"/>
      <c r="K66" s="25"/>
      <c r="L66" s="25"/>
      <c r="M66" s="25"/>
      <c r="N66" s="25"/>
      <c r="O66" s="25"/>
      <c r="P66" s="25"/>
      <c r="Q66" s="25"/>
      <c r="R66" s="25"/>
      <c r="S66" s="25"/>
      <c r="T66" s="25"/>
      <c r="U66" s="25"/>
      <c r="V66" s="25"/>
      <c r="W66" s="25"/>
    </row>
  </sheetData>
  <sheetProtection selectLockedCells="1"/>
  <mergeCells count="5">
    <mergeCell ref="A5:C5"/>
    <mergeCell ref="A37:C37"/>
    <mergeCell ref="A44:B44"/>
    <mergeCell ref="A55:B55"/>
    <mergeCell ref="A1:X1"/>
  </mergeCells>
  <dataValidations count="3">
    <dataValidation type="list" allowBlank="1" showInputMessage="1" showErrorMessage="1" sqref="W3">
      <formula1>"N,Y"</formula1>
    </dataValidation>
    <dataValidation type="list" allowBlank="1" showInputMessage="1" showErrorMessage="1" sqref="E3">
      <formula1>$A$57:$A$66</formula1>
    </dataValidation>
    <dataValidation type="list" allowBlank="1" showInputMessage="1" showErrorMessage="1" sqref="D3">
      <formula1>$A$39:$A$42</formula1>
    </dataValidation>
  </dataValidations>
  <pageMargins left="0.7" right="0.7" top="0.75" bottom="0.75" header="0.3" footer="0.3"/>
  <pageSetup scale="30" orientation="portrait"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H92"/>
  <sheetViews>
    <sheetView showGridLines="0" tabSelected="1" view="pageBreakPreview" zoomScaleNormal="100" zoomScaleSheetLayoutView="100" workbookViewId="0">
      <selection activeCell="AG20" sqref="AG20"/>
    </sheetView>
  </sheetViews>
  <sheetFormatPr defaultRowHeight="15" customHeight="1" x14ac:dyDescent="0.25"/>
  <cols>
    <col min="1" max="1" width="4.1640625" style="44" customWidth="1"/>
    <col min="2" max="31" width="3.33203125" customWidth="1"/>
    <col min="32" max="32" width="4.1640625" customWidth="1"/>
    <col min="33" max="33" width="20.83203125" style="56" customWidth="1"/>
    <col min="34" max="34" width="9.33203125" style="57"/>
    <col min="37" max="61" width="3.33203125" customWidth="1"/>
  </cols>
  <sheetData>
    <row r="1" spans="1:60" ht="30" customHeight="1" x14ac:dyDescent="0.2">
      <c r="A1" s="221" t="str">
        <f>"AR No. "&amp;'Database Export'!A3&amp;" - "&amp;'Database Export'!F3&amp;" "</f>
        <v xml:space="preserve">AR No. # - Convert Forklifts </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row>
    <row r="2" spans="1:60" ht="15" customHeight="1" x14ac:dyDescent="0.2">
      <c r="A2" s="222" t="s">
        <v>434</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row>
    <row r="3" spans="1:60" s="36" customFormat="1" ht="15" customHeight="1" x14ac:dyDescent="0.2">
      <c r="B3" s="35" t="s">
        <v>0</v>
      </c>
      <c r="C3" s="35"/>
      <c r="D3" s="35"/>
      <c r="E3" s="35"/>
      <c r="F3" s="35"/>
      <c r="G3" s="35"/>
    </row>
    <row r="4" spans="1:60" ht="15" customHeight="1" x14ac:dyDescent="0.2">
      <c r="A4" s="15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62"/>
      <c r="AE4" s="62"/>
      <c r="AF4" s="153"/>
      <c r="AG4" s="224" t="s">
        <v>181</v>
      </c>
      <c r="AH4" s="224"/>
      <c r="AI4" s="224"/>
      <c r="AJ4" s="224"/>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row>
    <row r="5" spans="1:60" ht="15" customHeight="1" x14ac:dyDescent="0.2">
      <c r="A5" s="153"/>
      <c r="B5" s="225" t="str">
        <f>"Incrementally purchase electric forklifts instead of propane forklifts when the propane forklifts need to be replaced"&amp;". This will decrease propane fuel use, operating costs, and emissions that are potentially hazardous in confined areas. Implementation will reduce energy and ancillary costs by "&amp;TEXT((Proposed!I13+Proposed!J13)/(Inventory!G13+Inventory!H13),"0.0%")&amp;". "</f>
        <v xml:space="preserve">Incrementally purchase electric forklifts instead of propane forklifts when the propane forklifts need to be replaced. This will decrease propane fuel use, operating costs, and emissions that are potentially hazardous in confined areas. Implementation will reduce energy and ancillary costs by 58.3%. </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153"/>
      <c r="AG5" s="224"/>
      <c r="AH5" s="224"/>
      <c r="AI5" s="224"/>
      <c r="AJ5" s="224"/>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row>
    <row r="6" spans="1:60" ht="15" customHeight="1" x14ac:dyDescent="0.2">
      <c r="A6" s="153"/>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153"/>
      <c r="AG6" s="224"/>
      <c r="AH6" s="224"/>
      <c r="AI6" s="224"/>
      <c r="AJ6" s="224"/>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row>
    <row r="7" spans="1:60" ht="15" customHeight="1" x14ac:dyDescent="0.25">
      <c r="A7" s="153"/>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153"/>
      <c r="AG7" s="153"/>
      <c r="AH7" s="153"/>
      <c r="AI7" s="153"/>
      <c r="AJ7" s="153"/>
      <c r="AK7" s="258" t="s">
        <v>369</v>
      </c>
      <c r="AL7" s="258"/>
      <c r="AM7" s="258"/>
      <c r="AN7" s="258"/>
      <c r="AO7" s="258"/>
      <c r="AP7" s="258"/>
      <c r="AQ7" s="258"/>
      <c r="AR7" s="258"/>
      <c r="AS7" s="258"/>
      <c r="AT7" s="258"/>
      <c r="AU7" s="258"/>
      <c r="AV7" s="258"/>
      <c r="AW7" s="258"/>
      <c r="AX7" s="258"/>
      <c r="AY7" s="258"/>
      <c r="AZ7" s="258"/>
      <c r="BA7" s="258"/>
      <c r="BB7" s="258"/>
      <c r="BC7" s="258"/>
      <c r="BD7" s="258"/>
      <c r="BE7" s="258"/>
      <c r="BF7" s="258"/>
      <c r="BG7" s="258"/>
      <c r="BH7" s="258"/>
    </row>
    <row r="8" spans="1:60" ht="15" customHeight="1" x14ac:dyDescent="0.2">
      <c r="A8" s="6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3"/>
      <c r="AG8" s="153"/>
      <c r="AH8" s="65"/>
      <c r="AI8" s="65"/>
      <c r="AJ8" s="65"/>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row>
    <row r="9" spans="1:60" ht="15" customHeight="1" x14ac:dyDescent="0.2">
      <c r="A9" s="153"/>
      <c r="B9" s="153"/>
      <c r="C9" s="153"/>
      <c r="D9" s="153"/>
      <c r="E9" s="212" t="s">
        <v>164</v>
      </c>
      <c r="F9" s="212"/>
      <c r="G9" s="212"/>
      <c r="H9" s="212"/>
      <c r="I9" s="212"/>
      <c r="J9" s="212"/>
      <c r="K9" s="212"/>
      <c r="L9" s="212"/>
      <c r="M9" s="212"/>
      <c r="N9" s="212"/>
      <c r="O9" s="212"/>
      <c r="P9" s="212"/>
      <c r="Q9" s="212"/>
      <c r="R9" s="212"/>
      <c r="S9" s="212"/>
      <c r="T9" s="212"/>
      <c r="U9" s="212"/>
      <c r="V9" s="212"/>
      <c r="W9" s="212"/>
      <c r="X9" s="212"/>
      <c r="Y9" s="212"/>
      <c r="Z9" s="212"/>
      <c r="AA9" s="212"/>
      <c r="AB9" s="212"/>
      <c r="AC9" s="153"/>
      <c r="AD9" s="153"/>
      <c r="AE9" s="153"/>
      <c r="AF9" s="153"/>
      <c r="AG9" s="153"/>
      <c r="AH9" s="65"/>
      <c r="AI9" s="65"/>
      <c r="AJ9" s="65"/>
      <c r="AK9" s="212" t="s">
        <v>164</v>
      </c>
      <c r="AL9" s="212"/>
      <c r="AM9" s="212"/>
      <c r="AN9" s="212"/>
      <c r="AO9" s="212"/>
      <c r="AP9" s="212"/>
      <c r="AQ9" s="212"/>
      <c r="AR9" s="212"/>
      <c r="AS9" s="212"/>
      <c r="AT9" s="212"/>
      <c r="AU9" s="212"/>
      <c r="AV9" s="212"/>
      <c r="AW9" s="212"/>
      <c r="AX9" s="212"/>
      <c r="AY9" s="212"/>
      <c r="AZ9" s="212"/>
      <c r="BA9" s="212"/>
      <c r="BB9" s="212"/>
      <c r="BC9" s="212"/>
      <c r="BD9" s="212"/>
      <c r="BE9" s="212"/>
      <c r="BF9" s="212"/>
      <c r="BG9" s="212"/>
      <c r="BH9" s="212"/>
    </row>
    <row r="10" spans="1:60" ht="15" customHeight="1" x14ac:dyDescent="0.2">
      <c r="A10" s="153"/>
      <c r="B10" s="153"/>
      <c r="C10" s="153"/>
      <c r="D10" s="153"/>
      <c r="E10" s="226" t="s">
        <v>4</v>
      </c>
      <c r="F10" s="226"/>
      <c r="G10" s="226"/>
      <c r="H10" s="226"/>
      <c r="I10" s="226"/>
      <c r="J10" s="226"/>
      <c r="K10" s="226"/>
      <c r="L10" s="226"/>
      <c r="M10" s="226"/>
      <c r="N10" s="227" t="s">
        <v>5</v>
      </c>
      <c r="O10" s="227"/>
      <c r="P10" s="227"/>
      <c r="Q10" s="227"/>
      <c r="R10" s="227"/>
      <c r="S10" s="226" t="s">
        <v>6</v>
      </c>
      <c r="T10" s="226"/>
      <c r="U10" s="226"/>
      <c r="V10" s="226"/>
      <c r="W10" s="226"/>
      <c r="X10" s="227" t="s">
        <v>7</v>
      </c>
      <c r="Y10" s="227"/>
      <c r="Z10" s="227"/>
      <c r="AA10" s="227"/>
      <c r="AB10" s="227"/>
      <c r="AC10" s="153"/>
      <c r="AD10" s="153"/>
      <c r="AE10" s="153"/>
      <c r="AF10" s="153"/>
      <c r="AG10" s="231" t="s">
        <v>182</v>
      </c>
      <c r="AH10" s="231"/>
      <c r="AI10" s="231"/>
      <c r="AJ10" s="231"/>
      <c r="AK10" s="226" t="s">
        <v>4</v>
      </c>
      <c r="AL10" s="226"/>
      <c r="AM10" s="226"/>
      <c r="AN10" s="226"/>
      <c r="AO10" s="226"/>
      <c r="AP10" s="226"/>
      <c r="AQ10" s="226"/>
      <c r="AR10" s="226"/>
      <c r="AS10" s="226"/>
      <c r="AT10" s="227" t="s">
        <v>5</v>
      </c>
      <c r="AU10" s="227"/>
      <c r="AV10" s="227"/>
      <c r="AW10" s="227"/>
      <c r="AX10" s="227"/>
      <c r="AY10" s="226" t="s">
        <v>6</v>
      </c>
      <c r="AZ10" s="226"/>
      <c r="BA10" s="226"/>
      <c r="BB10" s="226"/>
      <c r="BC10" s="226"/>
      <c r="BD10" s="227" t="s">
        <v>7</v>
      </c>
      <c r="BE10" s="227"/>
      <c r="BF10" s="227"/>
      <c r="BG10" s="227"/>
      <c r="BH10" s="227"/>
    </row>
    <row r="11" spans="1:60" ht="15" customHeight="1" x14ac:dyDescent="0.2">
      <c r="A11" s="153"/>
      <c r="B11" s="153"/>
      <c r="C11" s="153"/>
      <c r="D11" s="153"/>
      <c r="E11" s="246" t="s">
        <v>379</v>
      </c>
      <c r="F11" s="246"/>
      <c r="G11" s="246"/>
      <c r="H11" s="246"/>
      <c r="I11" s="246"/>
      <c r="J11" s="246"/>
      <c r="K11" s="246"/>
      <c r="L11" s="246"/>
      <c r="M11" s="246"/>
      <c r="N11" s="259">
        <f>AT11</f>
        <v>373.72800000000001</v>
      </c>
      <c r="O11" s="259"/>
      <c r="P11" s="259"/>
      <c r="Q11" s="259"/>
      <c r="R11" s="259"/>
      <c r="S11" s="261" t="str">
        <f>AY11</f>
        <v>MMBtu</v>
      </c>
      <c r="T11" s="261"/>
      <c r="U11" s="261"/>
      <c r="V11" s="261"/>
      <c r="W11" s="261"/>
      <c r="X11" s="263">
        <f>BD11</f>
        <v>20400</v>
      </c>
      <c r="Y11" s="263"/>
      <c r="Z11" s="263"/>
      <c r="AA11" s="263"/>
      <c r="AB11" s="263"/>
      <c r="AC11" s="153"/>
      <c r="AD11" s="153"/>
      <c r="AE11" s="153"/>
      <c r="AF11" s="153"/>
      <c r="AG11" s="231"/>
      <c r="AH11" s="231"/>
      <c r="AI11" s="231"/>
      <c r="AJ11" s="231"/>
      <c r="AK11" s="255" t="s">
        <v>51</v>
      </c>
      <c r="AL11" s="255"/>
      <c r="AM11" s="255"/>
      <c r="AN11" s="255"/>
      <c r="AO11" s="255"/>
      <c r="AP11" s="255"/>
      <c r="AQ11" s="255"/>
      <c r="AR11" s="255"/>
      <c r="AS11" s="255"/>
      <c r="AT11" s="239">
        <f>Summary!C5</f>
        <v>373.72800000000001</v>
      </c>
      <c r="AU11" s="239"/>
      <c r="AV11" s="239"/>
      <c r="AW11" s="239"/>
      <c r="AX11" s="239"/>
      <c r="AY11" s="240" t="str">
        <f>IF(AK11="","",VLOOKUP(AK11,Resource_Streams[],3,FALSE))</f>
        <v>MMBtu</v>
      </c>
      <c r="AZ11" s="240"/>
      <c r="BA11" s="240"/>
      <c r="BB11" s="240"/>
      <c r="BC11" s="240"/>
      <c r="BD11" s="241">
        <f>Summary!C6</f>
        <v>20400</v>
      </c>
      <c r="BE11" s="241"/>
      <c r="BF11" s="241"/>
      <c r="BG11" s="241"/>
      <c r="BH11" s="241"/>
    </row>
    <row r="12" spans="1:60" ht="15" customHeight="1" x14ac:dyDescent="0.2">
      <c r="A12" s="153"/>
      <c r="B12" s="153"/>
      <c r="C12" s="153"/>
      <c r="D12" s="153"/>
      <c r="E12" s="247" t="str">
        <f t="shared" ref="E12:E13" si="0">AK12</f>
        <v>Electrical Consumption</v>
      </c>
      <c r="F12" s="247"/>
      <c r="G12" s="247"/>
      <c r="H12" s="247"/>
      <c r="I12" s="247"/>
      <c r="J12" s="247"/>
      <c r="K12" s="247"/>
      <c r="L12" s="247"/>
      <c r="M12" s="247"/>
      <c r="N12" s="260">
        <f>AT12</f>
        <v>-34340.0326649954</v>
      </c>
      <c r="O12" s="260"/>
      <c r="P12" s="260"/>
      <c r="Q12" s="260"/>
      <c r="R12" s="260"/>
      <c r="S12" s="262" t="str">
        <f>AY12</f>
        <v>kWh (site)</v>
      </c>
      <c r="T12" s="262"/>
      <c r="U12" s="262"/>
      <c r="V12" s="262"/>
      <c r="W12" s="262"/>
      <c r="X12" s="264">
        <f>BD12</f>
        <v>-2256.6209065475077</v>
      </c>
      <c r="Y12" s="264"/>
      <c r="Z12" s="264"/>
      <c r="AA12" s="264"/>
      <c r="AB12" s="264"/>
      <c r="AC12" s="153"/>
      <c r="AD12" s="153"/>
      <c r="AE12" s="153"/>
      <c r="AF12" s="153"/>
      <c r="AG12" s="231"/>
      <c r="AH12" s="231"/>
      <c r="AI12" s="231"/>
      <c r="AJ12" s="231"/>
      <c r="AK12" s="256" t="s">
        <v>40</v>
      </c>
      <c r="AL12" s="256"/>
      <c r="AM12" s="256"/>
      <c r="AN12" s="256"/>
      <c r="AO12" s="256"/>
      <c r="AP12" s="256"/>
      <c r="AQ12" s="256"/>
      <c r="AR12" s="256"/>
      <c r="AS12" s="256"/>
      <c r="AT12" s="242">
        <f>-Summary!C8</f>
        <v>-34340.0326649954</v>
      </c>
      <c r="AU12" s="242"/>
      <c r="AV12" s="242"/>
      <c r="AW12" s="242"/>
      <c r="AX12" s="242"/>
      <c r="AY12" s="240" t="str">
        <f>IF(AK12="","",VLOOKUP(AK12,Resource_Streams[],3,FALSE))</f>
        <v>kWh (site)</v>
      </c>
      <c r="AZ12" s="240"/>
      <c r="BA12" s="240"/>
      <c r="BB12" s="240"/>
      <c r="BC12" s="240"/>
      <c r="BD12" s="243">
        <f>-Summary!C10</f>
        <v>-2256.6209065475077</v>
      </c>
      <c r="BE12" s="243"/>
      <c r="BF12" s="243"/>
      <c r="BG12" s="243"/>
      <c r="BH12" s="243"/>
    </row>
    <row r="13" spans="1:60" ht="15" customHeight="1" x14ac:dyDescent="0.2">
      <c r="A13" s="153"/>
      <c r="B13" s="153"/>
      <c r="C13" s="153"/>
      <c r="D13" s="153"/>
      <c r="E13" s="247" t="str">
        <f t="shared" si="0"/>
        <v>Electrical Demand</v>
      </c>
      <c r="F13" s="247"/>
      <c r="G13" s="247"/>
      <c r="H13" s="247"/>
      <c r="I13" s="247"/>
      <c r="J13" s="247"/>
      <c r="K13" s="247"/>
      <c r="L13" s="247"/>
      <c r="M13" s="247"/>
      <c r="N13" s="260">
        <f t="shared" ref="N13" si="1">AT13</f>
        <v>-440.25682903840254</v>
      </c>
      <c r="O13" s="260"/>
      <c r="P13" s="260"/>
      <c r="Q13" s="260"/>
      <c r="R13" s="260"/>
      <c r="S13" s="262" t="str">
        <f t="shared" ref="S13" si="2">AY13</f>
        <v>kW Months / yr</v>
      </c>
      <c r="T13" s="262"/>
      <c r="U13" s="262"/>
      <c r="V13" s="262"/>
      <c r="W13" s="262"/>
      <c r="X13" s="264">
        <f t="shared" ref="X13:X14" si="3">BD13</f>
        <v>-3306.328786078403</v>
      </c>
      <c r="Y13" s="264"/>
      <c r="Z13" s="264"/>
      <c r="AA13" s="264"/>
      <c r="AB13" s="264"/>
      <c r="AC13" s="153"/>
      <c r="AD13" s="153"/>
      <c r="AE13" s="153"/>
      <c r="AF13" s="153"/>
      <c r="AG13" s="231"/>
      <c r="AH13" s="231"/>
      <c r="AI13" s="231"/>
      <c r="AJ13" s="231"/>
      <c r="AK13" s="256" t="s">
        <v>43</v>
      </c>
      <c r="AL13" s="256"/>
      <c r="AM13" s="256"/>
      <c r="AN13" s="256"/>
      <c r="AO13" s="256"/>
      <c r="AP13" s="256"/>
      <c r="AQ13" s="256"/>
      <c r="AR13" s="256"/>
      <c r="AS13" s="256"/>
      <c r="AT13" s="242">
        <f>-Summary!C9</f>
        <v>-440.25682903840254</v>
      </c>
      <c r="AU13" s="242"/>
      <c r="AV13" s="242"/>
      <c r="AW13" s="242"/>
      <c r="AX13" s="242"/>
      <c r="AY13" s="240" t="str">
        <f>IF(AK13="","",VLOOKUP(AK13,Resource_Streams[],3,FALSE))</f>
        <v>kW Months / yr</v>
      </c>
      <c r="AZ13" s="240"/>
      <c r="BA13" s="240"/>
      <c r="BB13" s="240"/>
      <c r="BC13" s="240"/>
      <c r="BD13" s="244">
        <f>-Summary!C11</f>
        <v>-3306.328786078403</v>
      </c>
      <c r="BE13" s="244"/>
      <c r="BF13" s="244"/>
      <c r="BG13" s="244"/>
      <c r="BH13" s="244"/>
    </row>
    <row r="14" spans="1:60" ht="15" customHeight="1" x14ac:dyDescent="0.2">
      <c r="A14" s="153"/>
      <c r="B14" s="153"/>
      <c r="C14" s="153"/>
      <c r="D14" s="153"/>
      <c r="E14" s="248" t="s">
        <v>380</v>
      </c>
      <c r="F14" s="248"/>
      <c r="G14" s="248"/>
      <c r="H14" s="248"/>
      <c r="I14" s="248"/>
      <c r="J14" s="248"/>
      <c r="K14" s="248"/>
      <c r="L14" s="248"/>
      <c r="M14" s="248"/>
      <c r="N14" s="260"/>
      <c r="O14" s="260"/>
      <c r="P14" s="260"/>
      <c r="Q14" s="260"/>
      <c r="R14" s="260"/>
      <c r="S14" s="262"/>
      <c r="T14" s="262"/>
      <c r="U14" s="262"/>
      <c r="V14" s="262"/>
      <c r="W14" s="262"/>
      <c r="X14" s="264">
        <f t="shared" si="3"/>
        <v>12996.000000000002</v>
      </c>
      <c r="Y14" s="264"/>
      <c r="Z14" s="264"/>
      <c r="AA14" s="264"/>
      <c r="AB14" s="264"/>
      <c r="AC14" s="153"/>
      <c r="AD14" s="153"/>
      <c r="AE14" s="153"/>
      <c r="AF14" s="153"/>
      <c r="AG14" s="231"/>
      <c r="AH14" s="231"/>
      <c r="AI14" s="231"/>
      <c r="AJ14" s="231"/>
      <c r="AK14" s="257" t="s">
        <v>87</v>
      </c>
      <c r="AL14" s="257"/>
      <c r="AM14" s="257"/>
      <c r="AN14" s="257"/>
      <c r="AO14" s="257"/>
      <c r="AP14" s="257"/>
      <c r="AQ14" s="257"/>
      <c r="AR14" s="257"/>
      <c r="AS14" s="257"/>
      <c r="AT14" s="245"/>
      <c r="AU14" s="245"/>
      <c r="AV14" s="245"/>
      <c r="AW14" s="245"/>
      <c r="AX14" s="245"/>
      <c r="AY14" s="265" t="str">
        <f>IF(AK14="","",VLOOKUP(AK14,Resource_Streams[],3,FALSE))</f>
        <v>no units</v>
      </c>
      <c r="AZ14" s="265"/>
      <c r="BA14" s="265"/>
      <c r="BB14" s="265"/>
      <c r="BC14" s="265"/>
      <c r="BD14" s="238">
        <f>Summary!C17</f>
        <v>12996.000000000002</v>
      </c>
      <c r="BE14" s="238"/>
      <c r="BF14" s="238"/>
      <c r="BG14" s="238"/>
      <c r="BH14" s="238"/>
    </row>
    <row r="15" spans="1:60" ht="15" customHeight="1" x14ac:dyDescent="0.2">
      <c r="A15" s="153"/>
      <c r="B15" s="153"/>
      <c r="C15" s="153"/>
      <c r="D15" s="153"/>
      <c r="E15" s="251" t="s">
        <v>8</v>
      </c>
      <c r="F15" s="251"/>
      <c r="G15" s="251"/>
      <c r="H15" s="251"/>
      <c r="I15" s="251"/>
      <c r="J15" s="251"/>
      <c r="K15" s="251"/>
      <c r="L15" s="251"/>
      <c r="M15" s="251"/>
      <c r="N15" s="252">
        <f>AT15</f>
        <v>256.64529323308267</v>
      </c>
      <c r="O15" s="252"/>
      <c r="P15" s="252"/>
      <c r="Q15" s="252"/>
      <c r="R15" s="252"/>
      <c r="S15" s="253" t="s">
        <v>12</v>
      </c>
      <c r="T15" s="253"/>
      <c r="U15" s="253"/>
      <c r="V15" s="253"/>
      <c r="W15" s="253"/>
      <c r="X15" s="254">
        <f>BD15</f>
        <v>27833.050307374091</v>
      </c>
      <c r="Y15" s="254"/>
      <c r="Z15" s="254"/>
      <c r="AA15" s="254"/>
      <c r="AB15" s="254"/>
      <c r="AC15" s="153"/>
      <c r="AD15" s="153"/>
      <c r="AE15" s="153"/>
      <c r="AF15" s="153"/>
      <c r="AG15" s="231"/>
      <c r="AH15" s="231"/>
      <c r="AI15" s="231"/>
      <c r="AJ15" s="231"/>
      <c r="AK15" s="250" t="s">
        <v>8</v>
      </c>
      <c r="AL15" s="250"/>
      <c r="AM15" s="250"/>
      <c r="AN15" s="250"/>
      <c r="AO15" s="250"/>
      <c r="AP15" s="250"/>
      <c r="AQ15" s="250"/>
      <c r="AR15" s="250"/>
      <c r="AS15" s="250"/>
      <c r="AT15" s="249">
        <f>AT11+AT12*'Data Preparation'!C23</f>
        <v>256.64529323308267</v>
      </c>
      <c r="AU15" s="249"/>
      <c r="AV15" s="249"/>
      <c r="AW15" s="249"/>
      <c r="AX15" s="249"/>
      <c r="AY15" s="236" t="s">
        <v>12</v>
      </c>
      <c r="AZ15" s="236"/>
      <c r="BA15" s="236"/>
      <c r="BB15" s="236"/>
      <c r="BC15" s="236"/>
      <c r="BD15" s="237">
        <f>SUM(BD11:BH14)</f>
        <v>27833.050307374091</v>
      </c>
      <c r="BE15" s="237"/>
      <c r="BF15" s="237"/>
      <c r="BG15" s="237"/>
      <c r="BH15" s="237"/>
    </row>
    <row r="16" spans="1:60" s="34" customFormat="1" ht="15" customHeight="1" x14ac:dyDescent="0.2">
      <c r="A16" s="153"/>
      <c r="B16" s="153"/>
      <c r="C16" s="153"/>
      <c r="D16" s="153"/>
      <c r="E16" s="155"/>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65"/>
      <c r="AI16" s="65"/>
      <c r="AJ16" s="65"/>
      <c r="AK16" s="153" t="s">
        <v>370</v>
      </c>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s="34" customFormat="1" ht="15" customHeight="1" x14ac:dyDescent="0.2">
      <c r="A17" s="153"/>
      <c r="B17" s="153"/>
      <c r="C17" s="153"/>
      <c r="D17" s="153"/>
      <c r="E17" s="212" t="s">
        <v>165</v>
      </c>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ht="15" customHeight="1" x14ac:dyDescent="0.2">
      <c r="A18" s="153"/>
      <c r="B18" s="153"/>
      <c r="C18" s="153"/>
      <c r="D18" s="153"/>
      <c r="E18" s="226" t="s">
        <v>149</v>
      </c>
      <c r="F18" s="226"/>
      <c r="G18" s="226"/>
      <c r="H18" s="226"/>
      <c r="I18" s="226"/>
      <c r="J18" s="226"/>
      <c r="K18" s="226"/>
      <c r="L18" s="226"/>
      <c r="M18" s="226"/>
      <c r="N18" s="227"/>
      <c r="O18" s="227"/>
      <c r="P18" s="227"/>
      <c r="Q18" s="227"/>
      <c r="R18" s="227"/>
      <c r="S18" s="227" t="s">
        <v>150</v>
      </c>
      <c r="T18" s="227"/>
      <c r="U18" s="227"/>
      <c r="V18" s="227"/>
      <c r="W18" s="227"/>
      <c r="X18" s="227" t="s">
        <v>368</v>
      </c>
      <c r="Y18" s="227"/>
      <c r="Z18" s="227"/>
      <c r="AA18" s="227"/>
      <c r="AB18" s="227"/>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s="34" customFormat="1" ht="15" customHeight="1" x14ac:dyDescent="0.2">
      <c r="A19" s="153"/>
      <c r="B19" s="153"/>
      <c r="C19" s="153"/>
      <c r="D19" s="153"/>
      <c r="E19" s="376" t="str">
        <f>IF(Incentives!C16=Incentives!C4,"Before Incentives","Before Incentives")</f>
        <v>Before Incentives</v>
      </c>
      <c r="F19" s="377"/>
      <c r="G19" s="377"/>
      <c r="H19" s="377"/>
      <c r="I19" s="377"/>
      <c r="J19" s="377"/>
      <c r="K19" s="377"/>
      <c r="L19" s="377"/>
      <c r="M19" s="377"/>
      <c r="N19" s="378"/>
      <c r="O19" s="378"/>
      <c r="P19" s="378"/>
      <c r="Q19" s="378"/>
      <c r="R19" s="378"/>
      <c r="S19" s="379">
        <f>Incentives!C4</f>
        <v>28700</v>
      </c>
      <c r="T19" s="380"/>
      <c r="U19" s="380"/>
      <c r="V19" s="380"/>
      <c r="W19" s="380"/>
      <c r="X19" s="381">
        <f>Incentives!C6</f>
        <v>1.0311482098818403</v>
      </c>
      <c r="Y19" s="382"/>
      <c r="Z19" s="382"/>
      <c r="AA19" s="382"/>
      <c r="AB19" s="382"/>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s="34" customFormat="1" ht="15" customHeight="1" x14ac:dyDescent="0.2">
      <c r="A20" s="153"/>
      <c r="B20" s="153"/>
      <c r="C20" s="153"/>
      <c r="D20" s="153"/>
      <c r="E20" s="383" t="str">
        <f>IF(Incentives!C16=Incentives!C4,"No Incentives Found","After Incentives")</f>
        <v>No Incentives Found</v>
      </c>
      <c r="F20" s="384"/>
      <c r="G20" s="384"/>
      <c r="H20" s="384"/>
      <c r="I20" s="384"/>
      <c r="J20" s="384"/>
      <c r="K20" s="384"/>
      <c r="L20" s="384"/>
      <c r="M20" s="384"/>
      <c r="N20" s="385"/>
      <c r="O20" s="385"/>
      <c r="P20" s="385"/>
      <c r="Q20" s="385"/>
      <c r="R20" s="385"/>
      <c r="S20" s="386" t="str">
        <f>IF(Incentives!C16=Incentives!C4,"-",Incentives!C16)</f>
        <v>-</v>
      </c>
      <c r="T20" s="387"/>
      <c r="U20" s="387"/>
      <c r="V20" s="387"/>
      <c r="W20" s="387"/>
      <c r="X20" s="388" t="str">
        <f>IF(Incentives!C16=Incentives!C4,"-",Incentives!D16)</f>
        <v>-</v>
      </c>
      <c r="Y20" s="389"/>
      <c r="Z20" s="389"/>
      <c r="AA20" s="389"/>
      <c r="AB20" s="389"/>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s="153" customFormat="1" ht="15" customHeight="1" x14ac:dyDescent="0.2">
      <c r="E21" s="390"/>
      <c r="F21" s="37"/>
      <c r="G21" s="37"/>
      <c r="H21" s="37"/>
      <c r="I21" s="37"/>
      <c r="J21" s="37"/>
      <c r="K21" s="37"/>
      <c r="L21" s="37"/>
      <c r="M21" s="37"/>
      <c r="N21" s="38"/>
      <c r="O21" s="38"/>
      <c r="P21" s="38"/>
      <c r="Q21" s="38"/>
      <c r="R21" s="38"/>
      <c r="S21" s="391"/>
      <c r="T21" s="392"/>
      <c r="U21" s="392"/>
      <c r="V21" s="392"/>
      <c r="W21" s="392"/>
      <c r="X21" s="393"/>
      <c r="Y21" s="394"/>
      <c r="Z21" s="394"/>
      <c r="AA21" s="394"/>
      <c r="AB21" s="394"/>
    </row>
    <row r="22" spans="1:60" s="36" customFormat="1" ht="15" customHeight="1" x14ac:dyDescent="0.2">
      <c r="A22" s="153"/>
      <c r="B22" s="153"/>
      <c r="C22" s="153"/>
      <c r="D22" s="153"/>
      <c r="E22" s="37"/>
      <c r="F22" s="37"/>
      <c r="G22" s="37"/>
      <c r="H22" s="37"/>
      <c r="I22" s="37"/>
      <c r="J22" s="37"/>
      <c r="K22" s="37"/>
      <c r="L22" s="37"/>
      <c r="M22" s="37"/>
      <c r="N22" s="38"/>
      <c r="O22" s="38"/>
      <c r="P22" s="38"/>
      <c r="Q22" s="38"/>
      <c r="R22" s="38"/>
      <c r="X22" s="39"/>
      <c r="Y22" s="39"/>
      <c r="Z22" s="39"/>
      <c r="AA22" s="39"/>
      <c r="AB22" s="39"/>
      <c r="AC22" s="153"/>
      <c r="AD22" s="153"/>
      <c r="AE22" s="153"/>
      <c r="AF22" s="153"/>
      <c r="AG22" s="153"/>
      <c r="AH22" s="153"/>
      <c r="AI22" s="153"/>
      <c r="AJ22" s="153"/>
    </row>
    <row r="23" spans="1:60" ht="15" customHeight="1" x14ac:dyDescent="0.2">
      <c r="A23" s="153"/>
      <c r="B23" s="35" t="s">
        <v>1</v>
      </c>
      <c r="C23" s="35"/>
      <c r="D23" s="35"/>
      <c r="E23" s="35"/>
      <c r="F23" s="35"/>
      <c r="G23" s="35"/>
      <c r="H23" s="35"/>
      <c r="I23" s="36"/>
      <c r="J23" s="36"/>
      <c r="K23" s="36"/>
      <c r="L23" s="36"/>
      <c r="M23" s="36"/>
      <c r="N23" s="36"/>
      <c r="O23" s="36"/>
      <c r="P23" s="36"/>
      <c r="Q23" s="36"/>
      <c r="R23" s="36"/>
      <c r="S23" s="36"/>
      <c r="T23" s="36"/>
      <c r="U23" s="36"/>
      <c r="V23" s="36"/>
      <c r="W23" s="36"/>
      <c r="X23" s="36"/>
      <c r="Y23" s="36"/>
      <c r="Z23" s="36"/>
      <c r="AA23" s="36"/>
      <c r="AB23" s="36"/>
      <c r="AC23" s="36"/>
      <c r="AD23" s="36"/>
      <c r="AE23" s="36"/>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ht="15" customHeight="1" x14ac:dyDescent="0.2">
      <c r="A24" s="36"/>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36"/>
      <c r="AG24" s="36"/>
      <c r="AH24" s="36"/>
      <c r="AI24" s="36"/>
      <c r="AJ24" s="36"/>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ht="15" customHeight="1" x14ac:dyDescent="0.2">
      <c r="A25" s="153"/>
      <c r="B25" s="229" t="s">
        <v>183</v>
      </c>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ht="15" customHeight="1" x14ac:dyDescent="0.2">
      <c r="A26" s="153"/>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s="48" customFormat="1" ht="15" customHeight="1" x14ac:dyDescent="0.2">
      <c r="A27" s="153"/>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1:60" s="48" customFormat="1" ht="15" customHeight="1" x14ac:dyDescent="0.2">
      <c r="A28" s="153"/>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s="48" customFormat="1" ht="15" customHeight="1" x14ac:dyDescent="0.2">
      <c r="A29" s="153"/>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row>
    <row r="30" spans="1:60" s="48" customFormat="1" ht="15" customHeight="1" x14ac:dyDescent="0.2">
      <c r="A30" s="153"/>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row>
    <row r="31" spans="1:60" s="48" customFormat="1" ht="15" customHeight="1" x14ac:dyDescent="0.2">
      <c r="A31" s="153"/>
      <c r="B31" s="35" t="s">
        <v>2</v>
      </c>
      <c r="C31" s="35"/>
      <c r="D31" s="35"/>
      <c r="E31" s="35"/>
      <c r="F31" s="35"/>
      <c r="G31" s="35"/>
      <c r="H31" s="35"/>
      <c r="I31" s="35"/>
      <c r="J31" s="36"/>
      <c r="K31" s="36"/>
      <c r="L31" s="36"/>
      <c r="M31" s="36"/>
      <c r="N31" s="36"/>
      <c r="O31" s="36"/>
      <c r="P31" s="36"/>
      <c r="Q31" s="36"/>
      <c r="R31" s="36"/>
      <c r="S31" s="36"/>
      <c r="T31" s="36"/>
      <c r="U31" s="36"/>
      <c r="V31" s="36"/>
      <c r="W31" s="36"/>
      <c r="X31" s="36"/>
      <c r="Y31" s="36"/>
      <c r="Z31" s="36"/>
      <c r="AA31" s="36"/>
      <c r="AB31" s="36"/>
      <c r="AC31" s="36"/>
      <c r="AD31" s="36"/>
      <c r="AE31" s="36"/>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row>
    <row r="32" spans="1:60" s="48" customFormat="1" ht="15" customHeight="1" x14ac:dyDescent="0.2">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row>
    <row r="33" spans="1:60" s="61" customFormat="1" ht="15" customHeight="1" x14ac:dyDescent="0.2">
      <c r="A33" s="36"/>
      <c r="B33" s="217" t="s">
        <v>389</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36"/>
      <c r="AG33" s="36"/>
      <c r="AH33" s="36"/>
      <c r="AI33" s="36"/>
      <c r="AJ33" s="36"/>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row>
    <row r="34" spans="1:60" s="61" customFormat="1" ht="15" customHeight="1" x14ac:dyDescent="0.2">
      <c r="A34" s="153"/>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60" s="61" customFormat="1" ht="15" customHeight="1" x14ac:dyDescent="0.2">
      <c r="A35" s="153"/>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row>
    <row r="36" spans="1:60" s="61" customFormat="1" ht="15" customHeight="1" x14ac:dyDescent="0.2">
      <c r="A36" s="153"/>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row>
    <row r="37" spans="1:60" s="61" customFormat="1" ht="15" customHeight="1" x14ac:dyDescent="0.2">
      <c r="A37" s="153"/>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row>
    <row r="38" spans="1:60" s="61" customFormat="1" ht="15" customHeight="1" x14ac:dyDescent="0.2">
      <c r="A38" s="153"/>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row>
    <row r="39" spans="1:60" ht="15" customHeight="1" x14ac:dyDescent="0.2">
      <c r="A39" s="153"/>
      <c r="B39" s="217" t="s">
        <v>390</v>
      </c>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row>
    <row r="40" spans="1:60" ht="15" customHeight="1" x14ac:dyDescent="0.2">
      <c r="A40" s="153"/>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row>
    <row r="41" spans="1:60" ht="15" customHeight="1" x14ac:dyDescent="0.2">
      <c r="A41" s="153"/>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row>
    <row r="42" spans="1:60" ht="15" customHeight="1" x14ac:dyDescent="0.2">
      <c r="A42" s="153"/>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row>
    <row r="43" spans="1:60" ht="15" customHeight="1" x14ac:dyDescent="0.2">
      <c r="A43" s="153"/>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row>
    <row r="44" spans="1:60" ht="15" customHeight="1" x14ac:dyDescent="0.2">
      <c r="A44" s="153"/>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row>
    <row r="45" spans="1:60" ht="15" customHeight="1" x14ac:dyDescent="0.2">
      <c r="A45" s="153"/>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row>
    <row r="46" spans="1:60" ht="15" customHeight="1" x14ac:dyDescent="0.2">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row>
    <row r="47" spans="1:60" s="48" customFormat="1" ht="15" customHeight="1" x14ac:dyDescent="0.2">
      <c r="A47" s="36"/>
      <c r="B47" s="217" t="s">
        <v>391</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36"/>
      <c r="AG47" s="36"/>
      <c r="AH47" s="36"/>
      <c r="AI47" s="36"/>
      <c r="AJ47" s="36"/>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0" ht="15" customHeight="1" x14ac:dyDescent="0.2">
      <c r="A48" s="153"/>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0" ht="15" customHeight="1" x14ac:dyDescent="0.2">
      <c r="A49" s="153"/>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row>
    <row r="50" spans="1:60" s="36" customFormat="1" ht="15" customHeight="1" x14ac:dyDescent="0.2">
      <c r="A50" s="153"/>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153"/>
      <c r="AG50" s="153"/>
      <c r="AH50" s="153"/>
      <c r="AI50" s="153"/>
      <c r="AJ50" s="153"/>
    </row>
    <row r="51" spans="1:60" ht="15" customHeight="1" x14ac:dyDescent="0.2">
      <c r="A51" s="153"/>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row>
    <row r="52" spans="1:60" ht="15" customHeight="1" x14ac:dyDescent="0.2">
      <c r="A52" s="153"/>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row>
    <row r="53" spans="1:60" s="55" customFormat="1" ht="15" customHeight="1" x14ac:dyDescent="0.2">
      <c r="A53" s="15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row>
    <row r="54" spans="1:60" s="48" customFormat="1" ht="15" customHeight="1" x14ac:dyDescent="0.2">
      <c r="A54" s="153"/>
      <c r="B54" s="35" t="s">
        <v>3</v>
      </c>
      <c r="C54" s="35"/>
      <c r="D54" s="35"/>
      <c r="E54" s="35"/>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row>
    <row r="55" spans="1:60" s="48" customFormat="1" ht="15" customHeight="1" x14ac:dyDescent="0.2">
      <c r="A55" s="153"/>
      <c r="B55" s="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row>
    <row r="56" spans="1:60" s="149" customFormat="1" ht="15" customHeight="1" x14ac:dyDescent="0.2">
      <c r="A56" s="153"/>
      <c r="B56" s="220" t="s">
        <v>392</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row>
    <row r="57" spans="1:60" ht="15" customHeight="1" x14ac:dyDescent="0.2">
      <c r="A57" s="153"/>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row>
    <row r="58" spans="1:60" s="149" customFormat="1" ht="15" customHeight="1" x14ac:dyDescent="0.2">
      <c r="A58" s="153"/>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row>
    <row r="59" spans="1:60" s="149" customFormat="1" ht="15" customHeight="1" x14ac:dyDescent="0.2">
      <c r="A59" s="153"/>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row>
    <row r="60" spans="1:60" ht="15" customHeight="1" x14ac:dyDescent="0.2">
      <c r="A60" s="153"/>
      <c r="B60" s="220" t="str">
        <f>"Incrementally purchase "&amp;Summary!C20&amp;" electric forklifts ,"&amp;TEXT(Implementation!F13,"# ")&amp;"charger and "&amp;TEXT(Implementation!G13,"# ")&amp;"batteries. Implementation will save "&amp;TEXT(X15,"$##,###")&amp;" in annual energy and operational costs after an initial cost of "&amp;TEXT(S19,"$###,###")&amp;". "&amp;"Payback period will be approximately "&amp;TEXT(X19,"0.0 ")&amp;"years."</f>
        <v>Incrementally purchase 4 electric forklifts ,1 charger and 4 batteries. Implementation will save $27,833 in annual energy and operational costs after an initial cost of $28,700. Payback period will be approximately 1.0 years.</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153"/>
      <c r="AG60" s="154"/>
      <c r="AH60" s="154"/>
      <c r="AI60" s="154"/>
      <c r="AJ60" s="154"/>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row>
    <row r="61" spans="1:60" ht="15" customHeight="1" x14ac:dyDescent="0.2">
      <c r="A61" s="153"/>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row>
    <row r="62" spans="1:60" ht="15" customHeight="1" x14ac:dyDescent="0.2">
      <c r="A62" s="153"/>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row>
    <row r="63" spans="1:60" ht="15" customHeight="1" x14ac:dyDescent="0.2">
      <c r="A63" s="153"/>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row>
    <row r="64" spans="1:60" s="48" customFormat="1" ht="15" customHeight="1" x14ac:dyDescent="0.2">
      <c r="A64" s="153"/>
      <c r="B64" s="35" t="s">
        <v>168</v>
      </c>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row>
    <row r="65" spans="1:60" ht="15" customHeight="1" x14ac:dyDescent="0.25">
      <c r="A65" s="153"/>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row>
    <row r="66" spans="1:60" ht="15" customHeight="1" x14ac:dyDescent="0.25">
      <c r="A66" s="153"/>
      <c r="B66" s="232" t="str">
        <f>"The payback of "&amp;TEXT(X19,"0.0 ")&amp;"years can be expected from the values and assumptions used in the calculations, but may be different depending on actual facility forklift usage." &amp;" A careful consideration of operational needs will ensure proper batteries are purchased." &amp; " The recommendation of "&amp;TEXT(Summary!C22,"# ")&amp;"batteries is due to the benefits of fast-charging."&amp;" Back-up batteries may be needed if re-charging is not properly carried out."&amp;" Purchase or renting of used forklifts can reduce the implementation costs, further decreasing the payback period."</f>
        <v>The payback of 1.0 years can be expected from the values and assumptions used in the calculations, but may be different depending on actual facility forklift usage. A careful consideration of operational needs will ensure proper batteries are purchased. The recommendation of 4 batteries is due to the benefits of fast-charging. Back-up batteries may be needed if re-charging is not properly carried out. Purchase or renting of used forklifts can reduce the implementation costs, further decreasing the payback period.</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row>
    <row r="67" spans="1:60" s="36" customFormat="1" ht="15" customHeight="1" x14ac:dyDescent="0.2">
      <c r="A67" s="153"/>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153"/>
      <c r="AG67" s="231" t="s">
        <v>184</v>
      </c>
      <c r="AH67" s="231"/>
      <c r="AI67" s="231"/>
      <c r="AJ67" s="231"/>
    </row>
    <row r="68" spans="1:60" ht="15" customHeight="1" x14ac:dyDescent="0.2">
      <c r="A68" s="153"/>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153"/>
      <c r="AG68" s="231"/>
      <c r="AH68" s="231"/>
      <c r="AI68" s="231"/>
      <c r="AJ68" s="231"/>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row>
    <row r="69" spans="1:60" s="48" customFormat="1" ht="15" customHeight="1" x14ac:dyDescent="0.2">
      <c r="A69" s="153"/>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153"/>
      <c r="AG69" s="231"/>
      <c r="AH69" s="231"/>
      <c r="AI69" s="231"/>
      <c r="AJ69" s="231"/>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row>
    <row r="70" spans="1:60" ht="15" customHeight="1" x14ac:dyDescent="0.2">
      <c r="A70" s="153"/>
      <c r="B70" s="233"/>
      <c r="C70" s="233"/>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row>
    <row r="71" spans="1:60" ht="15" customHeight="1" x14ac:dyDescent="0.2">
      <c r="A71" s="153"/>
      <c r="B71" s="233"/>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row>
    <row r="72" spans="1:60" ht="15" customHeight="1" x14ac:dyDescent="0.2">
      <c r="A72" s="153"/>
      <c r="B72" s="234" t="s">
        <v>381</v>
      </c>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row>
    <row r="73" spans="1:60" ht="15" customHeight="1" x14ac:dyDescent="0.2">
      <c r="A73" s="153"/>
      <c r="B73" s="235"/>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row>
    <row r="74" spans="1:60" ht="15" customHeight="1" x14ac:dyDescent="0.2">
      <c r="A74" s="153"/>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row>
    <row r="75" spans="1:60" ht="15" customHeight="1" x14ac:dyDescent="0.2">
      <c r="A75" s="153"/>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row>
    <row r="76" spans="1:60" ht="15" customHeight="1" x14ac:dyDescent="0.2">
      <c r="A76" s="153"/>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row>
    <row r="77" spans="1:60" ht="15" customHeight="1" x14ac:dyDescent="0.2">
      <c r="A77" s="153"/>
      <c r="B77" s="233"/>
      <c r="C77" s="233"/>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row>
    <row r="78" spans="1:60" ht="15" customHeight="1" x14ac:dyDescent="0.2">
      <c r="A78" s="153"/>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row>
    <row r="79" spans="1:60" ht="15" customHeight="1" x14ac:dyDescent="0.2">
      <c r="A79" s="153"/>
      <c r="B79" s="234" t="s">
        <v>185</v>
      </c>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row>
    <row r="80" spans="1:60" ht="15" customHeight="1" x14ac:dyDescent="0.2">
      <c r="A80" s="153"/>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row>
    <row r="81" spans="1:60" ht="15" customHeight="1" x14ac:dyDescent="0.2">
      <c r="A81" s="153"/>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row>
    <row r="82" spans="1:60" ht="15" customHeight="1" x14ac:dyDescent="0.2">
      <c r="A82" s="153"/>
      <c r="B82" s="234"/>
      <c r="C82" s="234"/>
      <c r="D82" s="234"/>
      <c r="E82" s="234"/>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153"/>
      <c r="AG82" s="154"/>
      <c r="AH82" s="154"/>
      <c r="AI82" s="154"/>
      <c r="AJ82" s="154"/>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row>
    <row r="83" spans="1:60" ht="15" customHeight="1" x14ac:dyDescent="0.2">
      <c r="A83" s="153"/>
      <c r="B83" s="217" t="s">
        <v>382</v>
      </c>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153"/>
      <c r="AG83" s="231" t="s">
        <v>186</v>
      </c>
      <c r="AH83" s="231"/>
      <c r="AI83" s="231"/>
      <c r="AJ83" s="231"/>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row>
    <row r="84" spans="1:60" ht="15" customHeight="1" x14ac:dyDescent="0.2">
      <c r="A84" s="153"/>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153"/>
      <c r="AG84" s="231"/>
      <c r="AH84" s="231"/>
      <c r="AI84" s="231"/>
      <c r="AJ84" s="231"/>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row>
    <row r="85" spans="1:60" ht="15" customHeight="1" x14ac:dyDescent="0.2">
      <c r="A85" s="66"/>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66"/>
      <c r="AG85" s="231"/>
      <c r="AH85" s="231"/>
      <c r="AI85" s="231"/>
      <c r="AJ85" s="231"/>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row>
    <row r="86" spans="1:60" ht="15" customHeight="1" x14ac:dyDescent="0.2">
      <c r="A86" s="153"/>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153"/>
      <c r="AG86" s="154"/>
      <c r="AH86" s="154"/>
      <c r="AI86" s="154"/>
      <c r="AJ86" s="154"/>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row>
    <row r="87" spans="1:60" ht="15" customHeight="1" x14ac:dyDescent="0.2">
      <c r="A87" s="153"/>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row>
    <row r="88" spans="1:60" ht="15" customHeight="1" x14ac:dyDescent="0.2">
      <c r="A88" s="153"/>
      <c r="B88" s="219" t="s">
        <v>9</v>
      </c>
      <c r="C88" s="219"/>
      <c r="D88" s="219"/>
      <c r="E88" s="219"/>
      <c r="F88" s="219"/>
      <c r="G88" s="219"/>
      <c r="H88" s="219" t="s">
        <v>179</v>
      </c>
      <c r="I88" s="219"/>
      <c r="J88" s="219"/>
      <c r="K88" s="219"/>
      <c r="L88" s="219"/>
      <c r="M88" s="219"/>
      <c r="N88" s="219" t="s">
        <v>10</v>
      </c>
      <c r="O88" s="219"/>
      <c r="P88" s="219"/>
      <c r="Q88" s="219"/>
      <c r="R88" s="219"/>
      <c r="S88" s="219"/>
      <c r="T88" s="219" t="s">
        <v>167</v>
      </c>
      <c r="U88" s="219"/>
      <c r="V88" s="219"/>
      <c r="W88" s="219"/>
      <c r="X88" s="219"/>
      <c r="Y88" s="219"/>
      <c r="Z88" s="219" t="s">
        <v>166</v>
      </c>
      <c r="AA88" s="219"/>
      <c r="AB88" s="219"/>
      <c r="AC88" s="219"/>
      <c r="AD88" s="219"/>
      <c r="AE88" s="219"/>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row>
    <row r="89" spans="1:60" ht="15" customHeight="1" x14ac:dyDescent="0.2">
      <c r="A89" s="153"/>
      <c r="B89" s="216" t="s">
        <v>383</v>
      </c>
      <c r="C89" s="216"/>
      <c r="D89" s="216"/>
      <c r="E89" s="216"/>
      <c r="F89" s="216"/>
      <c r="G89" s="216"/>
      <c r="H89" s="215" t="s">
        <v>11</v>
      </c>
      <c r="I89" s="215"/>
      <c r="J89" s="215"/>
      <c r="K89" s="215"/>
      <c r="L89" s="215"/>
      <c r="M89" s="215"/>
      <c r="N89" s="218" t="s">
        <v>11</v>
      </c>
      <c r="O89" s="218"/>
      <c r="P89" s="218"/>
      <c r="Q89" s="218"/>
      <c r="R89" s="218"/>
      <c r="S89" s="218"/>
      <c r="T89" s="215" t="s">
        <v>11</v>
      </c>
      <c r="U89" s="215"/>
      <c r="V89" s="215"/>
      <c r="W89" s="215"/>
      <c r="X89" s="215"/>
      <c r="Y89" s="215"/>
      <c r="Z89" s="216" t="s">
        <v>11</v>
      </c>
      <c r="AA89" s="216"/>
      <c r="AB89" s="216"/>
      <c r="AC89" s="216"/>
      <c r="AD89" s="216"/>
      <c r="AE89" s="216"/>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row>
    <row r="90" spans="1:60" ht="15" customHeight="1" x14ac:dyDescent="0.2">
      <c r="A90" s="153"/>
      <c r="B90" s="216" t="s">
        <v>398</v>
      </c>
      <c r="C90" s="216"/>
      <c r="D90" s="216"/>
      <c r="E90" s="216"/>
      <c r="F90" s="216"/>
      <c r="G90" s="216"/>
      <c r="H90" s="215" t="s">
        <v>11</v>
      </c>
      <c r="I90" s="215"/>
      <c r="J90" s="215"/>
      <c r="K90" s="215"/>
      <c r="L90" s="215"/>
      <c r="M90" s="215"/>
      <c r="N90" s="206"/>
      <c r="O90" s="206"/>
      <c r="P90" s="206"/>
      <c r="Q90" s="206"/>
      <c r="R90" s="206"/>
      <c r="S90" s="206"/>
      <c r="T90" s="215"/>
      <c r="U90" s="215"/>
      <c r="V90" s="215"/>
      <c r="W90" s="215"/>
      <c r="X90" s="215"/>
      <c r="Y90" s="215"/>
      <c r="Z90" s="216"/>
      <c r="AA90" s="216"/>
      <c r="AB90" s="216"/>
      <c r="AC90" s="216"/>
      <c r="AD90" s="216"/>
      <c r="AE90" s="216"/>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row>
    <row r="91" spans="1:60" ht="15" customHeight="1" x14ac:dyDescent="0.2">
      <c r="A91" s="60"/>
      <c r="AF91" s="60"/>
      <c r="AG91" s="60"/>
      <c r="AH91" s="60"/>
      <c r="AI91" s="60"/>
      <c r="AJ91" s="60"/>
    </row>
    <row r="92" spans="1:60" ht="15" customHeight="1" x14ac:dyDescent="0.2">
      <c r="A92" s="60"/>
      <c r="AF92" s="60"/>
      <c r="AG92" s="60"/>
      <c r="AH92" s="60"/>
      <c r="AI92" s="60"/>
      <c r="AJ92" s="60"/>
    </row>
  </sheetData>
  <mergeCells count="96">
    <mergeCell ref="AK7:BH7"/>
    <mergeCell ref="N11:R11"/>
    <mergeCell ref="N12:R12"/>
    <mergeCell ref="N13:R13"/>
    <mergeCell ref="N14:R14"/>
    <mergeCell ref="S11:W11"/>
    <mergeCell ref="S12:W12"/>
    <mergeCell ref="S13:W13"/>
    <mergeCell ref="S14:W14"/>
    <mergeCell ref="X11:AB11"/>
    <mergeCell ref="X12:AB12"/>
    <mergeCell ref="X13:AB13"/>
    <mergeCell ref="X14:AB14"/>
    <mergeCell ref="AK9:BH9"/>
    <mergeCell ref="AK10:AS10"/>
    <mergeCell ref="AY14:BC14"/>
    <mergeCell ref="E11:M11"/>
    <mergeCell ref="E12:M12"/>
    <mergeCell ref="E13:M13"/>
    <mergeCell ref="E14:M14"/>
    <mergeCell ref="AT15:AX15"/>
    <mergeCell ref="AK15:AS15"/>
    <mergeCell ref="E15:M15"/>
    <mergeCell ref="N15:R15"/>
    <mergeCell ref="S15:W15"/>
    <mergeCell ref="X15:AB15"/>
    <mergeCell ref="AG10:AJ15"/>
    <mergeCell ref="AK11:AS11"/>
    <mergeCell ref="AK12:AS12"/>
    <mergeCell ref="AK13:AS13"/>
    <mergeCell ref="AK14:AS14"/>
    <mergeCell ref="AY15:BC15"/>
    <mergeCell ref="BD15:BH15"/>
    <mergeCell ref="AY10:BC10"/>
    <mergeCell ref="BD10:BH10"/>
    <mergeCell ref="AT10:AX10"/>
    <mergeCell ref="BD14:BH14"/>
    <mergeCell ref="AT11:AX11"/>
    <mergeCell ref="AY11:BC11"/>
    <mergeCell ref="BD11:BH11"/>
    <mergeCell ref="AT12:AX12"/>
    <mergeCell ref="AY12:BC12"/>
    <mergeCell ref="BD12:BH12"/>
    <mergeCell ref="AT13:AX13"/>
    <mergeCell ref="AY13:BC13"/>
    <mergeCell ref="BD13:BH13"/>
    <mergeCell ref="AT14:AX14"/>
    <mergeCell ref="B33:AE38"/>
    <mergeCell ref="B47:AE51"/>
    <mergeCell ref="B83:AE86"/>
    <mergeCell ref="B60:AE63"/>
    <mergeCell ref="AG83:AJ85"/>
    <mergeCell ref="AG67:AJ69"/>
    <mergeCell ref="B66:AE71"/>
    <mergeCell ref="B72:AE78"/>
    <mergeCell ref="B79:AE82"/>
    <mergeCell ref="E19:M19"/>
    <mergeCell ref="N19:R19"/>
    <mergeCell ref="S19:W19"/>
    <mergeCell ref="X19:AB19"/>
    <mergeCell ref="B25:AE29"/>
    <mergeCell ref="E20:M20"/>
    <mergeCell ref="N20:R20"/>
    <mergeCell ref="S20:W20"/>
    <mergeCell ref="X20:AB20"/>
    <mergeCell ref="E17:AB17"/>
    <mergeCell ref="E18:M18"/>
    <mergeCell ref="N18:R18"/>
    <mergeCell ref="S18:W18"/>
    <mergeCell ref="X18:AB18"/>
    <mergeCell ref="E9:AB9"/>
    <mergeCell ref="E10:M10"/>
    <mergeCell ref="N10:R10"/>
    <mergeCell ref="S10:W10"/>
    <mergeCell ref="X10:AB10"/>
    <mergeCell ref="A1:AF1"/>
    <mergeCell ref="A2:AF2"/>
    <mergeCell ref="B4:AC4"/>
    <mergeCell ref="AG4:AJ6"/>
    <mergeCell ref="B5:AE7"/>
    <mergeCell ref="H90:M90"/>
    <mergeCell ref="T90:Y90"/>
    <mergeCell ref="Z90:AE90"/>
    <mergeCell ref="B39:AE44"/>
    <mergeCell ref="B89:G89"/>
    <mergeCell ref="H89:M89"/>
    <mergeCell ref="N89:S89"/>
    <mergeCell ref="T89:Y89"/>
    <mergeCell ref="Z89:AE89"/>
    <mergeCell ref="B88:G88"/>
    <mergeCell ref="H88:M88"/>
    <mergeCell ref="N88:S88"/>
    <mergeCell ref="T88:Y88"/>
    <mergeCell ref="Z88:AE88"/>
    <mergeCell ref="B56:AE59"/>
    <mergeCell ref="B90:G90"/>
  </mergeCells>
  <dataValidations count="1">
    <dataValidation type="list" allowBlank="1" showInputMessage="1" showErrorMessage="1" sqref="B89">
      <formula1>"Unmodified Template, Modified Template, Original Template"</formula1>
    </dataValidation>
  </dataValidations>
  <printOptions horizontalCentered="1"/>
  <pageMargins left="0.25" right="0.25" top="0.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'Database Export'!#REF!</xm:f>
          </x14:formula1>
          <xm:sqref>AK11:AS14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N317"/>
  <sheetViews>
    <sheetView showGridLines="0" view="pageBreakPreview" zoomScaleNormal="100" zoomScaleSheetLayoutView="100" workbookViewId="0">
      <selection activeCell="A3" sqref="A3"/>
    </sheetView>
  </sheetViews>
  <sheetFormatPr defaultRowHeight="12.75" x14ac:dyDescent="0.2"/>
  <cols>
    <col min="1" max="1" width="32.5" style="1" customWidth="1"/>
    <col min="2" max="2" width="6.6640625" style="1" customWidth="1"/>
    <col min="3" max="3" width="10.83203125" style="1" customWidth="1"/>
    <col min="4" max="5" width="10" style="1" customWidth="1"/>
    <col min="6" max="6" width="1.6640625" style="1" customWidth="1"/>
    <col min="7" max="7" width="36.6640625" style="1" customWidth="1"/>
    <col min="8" max="16384" width="9.33203125" style="1"/>
  </cols>
  <sheetData>
    <row r="1" spans="1:40" s="2" customFormat="1" ht="30" customHeight="1" x14ac:dyDescent="0.2">
      <c r="A1" s="269" t="s">
        <v>187</v>
      </c>
      <c r="B1" s="269"/>
      <c r="C1" s="269"/>
      <c r="D1" s="269"/>
      <c r="E1" s="269"/>
      <c r="F1" s="269"/>
      <c r="G1" s="269"/>
      <c r="H1" s="60"/>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5" customHeight="1" x14ac:dyDescent="0.2">
      <c r="A2" s="270" t="str">
        <f>Narrative!A2</f>
        <v>Forklift Conversion Template style 2015</v>
      </c>
      <c r="B2" s="270"/>
      <c r="C2" s="270"/>
      <c r="D2" s="270"/>
      <c r="E2" s="270"/>
      <c r="F2" s="270"/>
      <c r="G2" s="270"/>
      <c r="H2" s="60"/>
    </row>
    <row r="3" spans="1:40" ht="15" customHeight="1" x14ac:dyDescent="0.2">
      <c r="A3" s="50" t="s">
        <v>153</v>
      </c>
      <c r="B3" s="4"/>
      <c r="C3" s="4"/>
      <c r="D3" s="4"/>
      <c r="E3" s="50"/>
      <c r="F3" s="49"/>
      <c r="G3" s="50" t="s">
        <v>152</v>
      </c>
      <c r="H3" s="60"/>
    </row>
    <row r="4" spans="1:40" ht="15" customHeight="1" x14ac:dyDescent="0.25">
      <c r="A4" s="51" t="s">
        <v>188</v>
      </c>
      <c r="B4" s="5"/>
      <c r="C4" s="5"/>
      <c r="D4" s="5"/>
      <c r="E4" s="51"/>
      <c r="F4" s="49"/>
      <c r="G4" s="42" t="s">
        <v>189</v>
      </c>
      <c r="H4" s="60"/>
    </row>
    <row r="5" spans="1:40" ht="15" customHeight="1" x14ac:dyDescent="0.2">
      <c r="A5" s="59" t="s">
        <v>190</v>
      </c>
      <c r="B5" s="67" t="s">
        <v>393</v>
      </c>
      <c r="C5" s="163">
        <v>5</v>
      </c>
      <c r="D5" s="52" t="s">
        <v>191</v>
      </c>
      <c r="E5" s="53" t="s">
        <v>154</v>
      </c>
      <c r="F5" s="49"/>
      <c r="G5" s="49"/>
      <c r="H5" s="60"/>
    </row>
    <row r="6" spans="1:40" ht="15" customHeight="1" x14ac:dyDescent="0.25">
      <c r="A6" s="162" t="s">
        <v>384</v>
      </c>
      <c r="B6" s="67" t="s">
        <v>192</v>
      </c>
      <c r="C6" s="163">
        <v>1.6</v>
      </c>
      <c r="D6" s="52" t="s">
        <v>176</v>
      </c>
      <c r="E6" s="53" t="s">
        <v>155</v>
      </c>
      <c r="F6" s="49"/>
      <c r="G6" s="42" t="s">
        <v>394</v>
      </c>
      <c r="H6" s="68" t="s">
        <v>193</v>
      </c>
    </row>
    <row r="7" spans="1:40" ht="15" customHeight="1" x14ac:dyDescent="0.2">
      <c r="A7" s="59" t="s">
        <v>385</v>
      </c>
      <c r="B7" s="67" t="s">
        <v>194</v>
      </c>
      <c r="C7" s="163">
        <v>0.85</v>
      </c>
      <c r="D7" s="52" t="s">
        <v>176</v>
      </c>
      <c r="E7" s="53" t="s">
        <v>155</v>
      </c>
      <c r="F7" s="49"/>
      <c r="G7" s="49"/>
      <c r="H7" s="60"/>
    </row>
    <row r="8" spans="1:40" ht="15" customHeight="1" x14ac:dyDescent="0.25">
      <c r="A8" s="59" t="s">
        <v>159</v>
      </c>
      <c r="B8" s="67" t="s">
        <v>161</v>
      </c>
      <c r="C8" s="164">
        <v>6.5713999999999995E-2</v>
      </c>
      <c r="D8" s="52" t="s">
        <v>171</v>
      </c>
      <c r="E8" s="53" t="s">
        <v>172</v>
      </c>
      <c r="F8" s="49"/>
      <c r="G8" s="42" t="s">
        <v>195</v>
      </c>
      <c r="H8" s="60"/>
    </row>
    <row r="9" spans="1:40" ht="15" customHeight="1" x14ac:dyDescent="0.2">
      <c r="A9" s="59" t="s">
        <v>160</v>
      </c>
      <c r="B9" s="67" t="s">
        <v>162</v>
      </c>
      <c r="C9" s="163">
        <v>7.51</v>
      </c>
      <c r="D9" s="52" t="s">
        <v>196</v>
      </c>
      <c r="E9" s="53" t="s">
        <v>172</v>
      </c>
      <c r="F9" s="49"/>
      <c r="G9" s="42"/>
      <c r="H9" s="60"/>
    </row>
    <row r="10" spans="1:40" ht="15" customHeight="1" x14ac:dyDescent="0.2">
      <c r="A10" s="49"/>
      <c r="B10" s="49"/>
      <c r="C10" s="49"/>
      <c r="D10" s="49"/>
      <c r="E10" s="49"/>
      <c r="F10" s="49"/>
      <c r="G10" s="60"/>
      <c r="H10" s="60"/>
    </row>
    <row r="11" spans="1:40" ht="15" customHeight="1" x14ac:dyDescent="0.25">
      <c r="A11" s="50" t="s">
        <v>197</v>
      </c>
      <c r="B11" s="4"/>
      <c r="C11" s="4"/>
      <c r="D11" s="4"/>
      <c r="E11" s="50"/>
      <c r="F11" s="49"/>
      <c r="G11" s="42" t="s">
        <v>198</v>
      </c>
      <c r="H11" s="60"/>
    </row>
    <row r="12" spans="1:40" ht="15" customHeight="1" x14ac:dyDescent="0.2">
      <c r="A12" s="51" t="s">
        <v>199</v>
      </c>
      <c r="B12" s="5"/>
      <c r="C12" s="5"/>
      <c r="D12" s="5"/>
      <c r="E12" s="51"/>
      <c r="F12" s="49"/>
      <c r="G12" s="60"/>
      <c r="H12" s="60"/>
    </row>
    <row r="13" spans="1:40" ht="15" customHeight="1" x14ac:dyDescent="0.2">
      <c r="A13" s="59" t="s">
        <v>200</v>
      </c>
      <c r="B13" s="67" t="s">
        <v>201</v>
      </c>
      <c r="C13" s="165">
        <v>234</v>
      </c>
      <c r="D13" s="52" t="s">
        <v>202</v>
      </c>
      <c r="E13" s="53" t="s">
        <v>154</v>
      </c>
      <c r="F13" s="49"/>
      <c r="G13" s="60"/>
      <c r="H13" s="60"/>
    </row>
    <row r="14" spans="1:40" ht="15" customHeight="1" x14ac:dyDescent="0.2">
      <c r="A14" s="59" t="s">
        <v>203</v>
      </c>
      <c r="B14" s="67" t="s">
        <v>204</v>
      </c>
      <c r="C14" s="165">
        <v>4</v>
      </c>
      <c r="D14" s="60" t="s">
        <v>205</v>
      </c>
      <c r="E14" s="53" t="s">
        <v>156</v>
      </c>
      <c r="F14" s="49"/>
      <c r="G14" s="60"/>
    </row>
    <row r="15" spans="1:40" ht="15" customHeight="1" x14ac:dyDescent="0.2">
      <c r="A15" s="59" t="s">
        <v>206</v>
      </c>
      <c r="B15" s="67" t="s">
        <v>170</v>
      </c>
      <c r="C15" s="54">
        <f>C14*C13</f>
        <v>936</v>
      </c>
      <c r="D15" s="52" t="s">
        <v>207</v>
      </c>
      <c r="E15" s="53" t="s">
        <v>157</v>
      </c>
      <c r="F15" s="49"/>
      <c r="G15" s="151" t="s">
        <v>169</v>
      </c>
      <c r="H15" s="60"/>
    </row>
    <row r="16" spans="1:40" ht="15" customHeight="1" x14ac:dyDescent="0.2">
      <c r="A16" s="51" t="s">
        <v>386</v>
      </c>
      <c r="B16" s="5"/>
      <c r="C16" s="5"/>
      <c r="D16" s="5"/>
      <c r="E16" s="51"/>
      <c r="F16" s="49"/>
      <c r="G16" s="204" t="s">
        <v>208</v>
      </c>
      <c r="J16" s="49"/>
    </row>
    <row r="17" spans="1:10" ht="15" customHeight="1" x14ac:dyDescent="0.2">
      <c r="A17" s="59" t="s">
        <v>209</v>
      </c>
      <c r="B17" s="67" t="s">
        <v>210</v>
      </c>
      <c r="C17" s="69">
        <v>0.76</v>
      </c>
      <c r="D17" s="60"/>
      <c r="E17" s="53" t="s">
        <v>395</v>
      </c>
      <c r="F17" s="49"/>
      <c r="G17" s="266" t="s">
        <v>213</v>
      </c>
      <c r="J17" s="49"/>
    </row>
    <row r="18" spans="1:10" ht="15" customHeight="1" x14ac:dyDescent="0.2">
      <c r="A18" s="59" t="s">
        <v>211</v>
      </c>
      <c r="B18" s="67" t="s">
        <v>212</v>
      </c>
      <c r="C18" s="69">
        <v>0.84</v>
      </c>
      <c r="D18" s="60"/>
      <c r="E18" s="53" t="s">
        <v>395</v>
      </c>
      <c r="F18" s="49"/>
      <c r="G18" s="266"/>
      <c r="H18" s="103"/>
      <c r="I18" s="103"/>
      <c r="J18" s="49"/>
    </row>
    <row r="19" spans="1:10" ht="15" customHeight="1" x14ac:dyDescent="0.2">
      <c r="A19" s="59" t="s">
        <v>214</v>
      </c>
      <c r="B19" s="67" t="s">
        <v>215</v>
      </c>
      <c r="C19" s="70">
        <f>C17*C18</f>
        <v>0.63839999999999997</v>
      </c>
      <c r="D19" s="60"/>
      <c r="E19" s="53" t="s">
        <v>158</v>
      </c>
      <c r="F19" s="49"/>
      <c r="G19" s="266"/>
      <c r="H19" s="105"/>
      <c r="I19" s="104"/>
      <c r="J19" s="49"/>
    </row>
    <row r="20" spans="1:10" ht="15" customHeight="1" x14ac:dyDescent="0.2">
      <c r="A20" s="59" t="s">
        <v>216</v>
      </c>
      <c r="B20" s="67" t="s">
        <v>217</v>
      </c>
      <c r="C20" s="69">
        <v>0.2</v>
      </c>
      <c r="D20" s="60"/>
      <c r="E20" s="53" t="s">
        <v>395</v>
      </c>
      <c r="F20" s="49"/>
      <c r="G20" s="266"/>
      <c r="H20" s="49"/>
      <c r="I20" s="49"/>
      <c r="J20" s="49"/>
    </row>
    <row r="21" spans="1:10" ht="15" customHeight="1" x14ac:dyDescent="0.2">
      <c r="A21" s="134" t="s">
        <v>387</v>
      </c>
      <c r="B21" s="5"/>
      <c r="C21" s="5"/>
      <c r="D21" s="5"/>
      <c r="E21" s="134"/>
      <c r="F21" s="49"/>
      <c r="G21" s="266" t="s">
        <v>224</v>
      </c>
      <c r="H21" s="35"/>
      <c r="I21" s="35"/>
      <c r="J21" s="49"/>
    </row>
    <row r="22" spans="1:10" ht="15" customHeight="1" x14ac:dyDescent="0.2">
      <c r="A22" s="59" t="s">
        <v>218</v>
      </c>
      <c r="B22" s="67" t="s">
        <v>219</v>
      </c>
      <c r="C22" s="166">
        <v>9.1600000000000001E-2</v>
      </c>
      <c r="D22" s="49" t="s">
        <v>220</v>
      </c>
      <c r="E22" s="53"/>
      <c r="F22" s="49"/>
      <c r="G22" s="266"/>
      <c r="H22" s="49"/>
      <c r="I22" s="49"/>
      <c r="J22" s="49"/>
    </row>
    <row r="23" spans="1:10" ht="15" customHeight="1" x14ac:dyDescent="0.2">
      <c r="A23" s="59" t="s">
        <v>221</v>
      </c>
      <c r="B23" s="67" t="s">
        <v>222</v>
      </c>
      <c r="C23" s="166">
        <v>3.4095106405145001E-3</v>
      </c>
      <c r="D23" s="49" t="s">
        <v>223</v>
      </c>
      <c r="E23" s="71"/>
      <c r="F23" s="49"/>
      <c r="G23" s="266" t="s">
        <v>396</v>
      </c>
      <c r="H23" s="49"/>
      <c r="I23" s="49"/>
      <c r="J23" s="49"/>
    </row>
    <row r="24" spans="1:10" ht="15" customHeight="1" x14ac:dyDescent="0.2">
      <c r="A24" s="59" t="s">
        <v>225</v>
      </c>
      <c r="B24" s="67" t="s">
        <v>226</v>
      </c>
      <c r="C24" s="54">
        <f>C22/C23</f>
        <v>26.866025555555218</v>
      </c>
      <c r="D24" s="49" t="s">
        <v>227</v>
      </c>
      <c r="E24" s="71" t="s">
        <v>173</v>
      </c>
      <c r="F24" s="49"/>
      <c r="G24" s="266"/>
      <c r="H24" s="49"/>
      <c r="I24" s="49"/>
      <c r="J24" s="49"/>
    </row>
    <row r="25" spans="1:10" ht="15" customHeight="1" x14ac:dyDescent="0.2">
      <c r="A25" s="59" t="s">
        <v>228</v>
      </c>
      <c r="B25" s="67" t="s">
        <v>229</v>
      </c>
      <c r="C25" s="72">
        <f>C19/(C20*C24)</f>
        <v>0.11881176817164063</v>
      </c>
      <c r="D25" s="6" t="s">
        <v>230</v>
      </c>
      <c r="E25" s="53" t="s">
        <v>174</v>
      </c>
      <c r="F25" s="49"/>
      <c r="G25" s="266"/>
      <c r="H25" s="49"/>
      <c r="I25" s="49"/>
      <c r="J25" s="49"/>
    </row>
    <row r="26" spans="1:10" ht="15" customHeight="1" x14ac:dyDescent="0.2">
      <c r="A26" s="49"/>
      <c r="B26" s="49"/>
      <c r="C26" s="49"/>
      <c r="D26" s="49"/>
      <c r="E26" s="49"/>
      <c r="F26" s="49"/>
      <c r="G26" s="266"/>
    </row>
    <row r="27" spans="1:10" ht="15" customHeight="1" x14ac:dyDescent="0.2">
      <c r="A27" s="49"/>
      <c r="B27" s="49"/>
      <c r="C27" s="49"/>
      <c r="D27" s="49"/>
      <c r="E27" s="49"/>
      <c r="F27" s="49"/>
      <c r="G27" s="266"/>
    </row>
    <row r="28" spans="1:10" ht="15" customHeight="1" x14ac:dyDescent="0.2">
      <c r="A28" s="49"/>
      <c r="B28" s="49"/>
      <c r="C28" s="49"/>
      <c r="D28" s="49"/>
      <c r="E28" s="49"/>
      <c r="F28" s="49"/>
      <c r="G28" s="192"/>
    </row>
    <row r="29" spans="1:10" ht="15" customHeight="1" x14ac:dyDescent="0.2">
      <c r="B29" s="35"/>
      <c r="C29" s="35"/>
      <c r="D29" s="35"/>
      <c r="E29" s="35"/>
      <c r="F29" s="49"/>
      <c r="G29" s="205" t="s">
        <v>168</v>
      </c>
    </row>
    <row r="30" spans="1:10" ht="15" customHeight="1" x14ac:dyDescent="0.2">
      <c r="B30" s="150"/>
      <c r="C30" s="150"/>
      <c r="D30" s="150"/>
      <c r="E30" s="150"/>
      <c r="F30" s="49"/>
      <c r="G30" s="267" t="s">
        <v>231</v>
      </c>
    </row>
    <row r="31" spans="1:10" ht="15" customHeight="1" x14ac:dyDescent="0.2">
      <c r="B31" s="150"/>
      <c r="C31" s="150"/>
      <c r="D31" s="150"/>
      <c r="E31" s="150"/>
      <c r="F31" s="49"/>
      <c r="G31" s="268"/>
    </row>
    <row r="32" spans="1:10" ht="15" customHeight="1" x14ac:dyDescent="0.2">
      <c r="A32" s="150"/>
      <c r="B32" s="150"/>
      <c r="C32" s="150"/>
      <c r="D32" s="150"/>
      <c r="E32" s="150"/>
      <c r="F32" s="49"/>
      <c r="G32" s="192"/>
    </row>
    <row r="33" spans="1:8" ht="15" customHeight="1" x14ac:dyDescent="0.2">
      <c r="B33" s="150"/>
      <c r="C33" s="150"/>
      <c r="D33" s="150"/>
      <c r="E33" s="150"/>
      <c r="F33" s="49"/>
      <c r="G33" s="192"/>
    </row>
    <row r="34" spans="1:8" ht="15" customHeight="1" x14ac:dyDescent="0.2">
      <c r="B34" s="150"/>
      <c r="C34" s="150"/>
      <c r="D34" s="150"/>
      <c r="E34" s="150"/>
      <c r="F34" s="49"/>
      <c r="G34" s="192"/>
    </row>
    <row r="35" spans="1:8" ht="15" customHeight="1" x14ac:dyDescent="0.2">
      <c r="A35" s="150"/>
      <c r="B35" s="150"/>
      <c r="C35" s="150"/>
      <c r="D35" s="150"/>
      <c r="E35" s="150"/>
      <c r="F35" s="49"/>
      <c r="G35" s="192"/>
    </row>
    <row r="36" spans="1:8" ht="15" customHeight="1" x14ac:dyDescent="0.2">
      <c r="B36" s="150"/>
      <c r="C36" s="150"/>
      <c r="D36" s="150"/>
      <c r="E36" s="150"/>
      <c r="F36" s="49"/>
      <c r="G36" s="192"/>
    </row>
    <row r="37" spans="1:8" ht="15" customHeight="1" x14ac:dyDescent="0.2">
      <c r="A37" s="150"/>
      <c r="B37" s="150"/>
      <c r="C37" s="150"/>
      <c r="D37" s="150"/>
      <c r="E37" s="150"/>
      <c r="F37" s="49"/>
      <c r="G37" s="192"/>
    </row>
    <row r="38" spans="1:8" ht="15" customHeight="1" x14ac:dyDescent="0.2">
      <c r="A38" s="150"/>
      <c r="B38" s="150"/>
      <c r="C38" s="150"/>
      <c r="D38" s="150"/>
      <c r="E38" s="150"/>
      <c r="F38" s="49"/>
      <c r="G38" s="192"/>
    </row>
    <row r="39" spans="1:8" ht="15" customHeight="1" x14ac:dyDescent="0.2">
      <c r="A39" s="150"/>
      <c r="B39" s="150"/>
      <c r="C39" s="150"/>
      <c r="D39" s="150"/>
      <c r="E39" s="150"/>
      <c r="F39" s="49"/>
      <c r="G39" s="192"/>
    </row>
    <row r="40" spans="1:8" ht="15" customHeight="1" x14ac:dyDescent="0.2">
      <c r="A40" s="49"/>
      <c r="B40" s="133"/>
      <c r="C40" s="133"/>
      <c r="D40" s="133"/>
      <c r="E40" s="133"/>
      <c r="F40" s="49"/>
      <c r="G40" s="192"/>
    </row>
    <row r="41" spans="1:8" ht="15" customHeight="1" x14ac:dyDescent="0.2">
      <c r="B41" s="35"/>
      <c r="C41" s="35"/>
      <c r="D41" s="35"/>
      <c r="E41" s="35"/>
      <c r="F41" s="49"/>
      <c r="G41" s="192"/>
    </row>
    <row r="42" spans="1:8" ht="15" customHeight="1" x14ac:dyDescent="0.2">
      <c r="B42" s="152"/>
      <c r="C42" s="152"/>
      <c r="D42" s="152"/>
      <c r="E42" s="152"/>
      <c r="F42" s="49"/>
      <c r="G42" s="192"/>
    </row>
    <row r="43" spans="1:8" ht="15" customHeight="1" x14ac:dyDescent="0.2">
      <c r="B43" s="152"/>
      <c r="C43" s="152"/>
      <c r="D43" s="152"/>
      <c r="E43" s="152"/>
      <c r="F43" s="49"/>
      <c r="G43" s="192"/>
      <c r="H43" s="60"/>
    </row>
    <row r="44" spans="1:8" ht="15" customHeight="1" x14ac:dyDescent="0.2">
      <c r="A44" s="107"/>
      <c r="B44" s="107"/>
      <c r="C44" s="107"/>
      <c r="D44" s="107"/>
      <c r="E44" s="107"/>
      <c r="F44" s="49"/>
      <c r="G44" s="192"/>
      <c r="H44" s="60"/>
    </row>
    <row r="45" spans="1:8" ht="15" customHeight="1" x14ac:dyDescent="0.2">
      <c r="A45" s="108"/>
      <c r="B45" s="49"/>
      <c r="C45" s="49"/>
      <c r="D45" s="49"/>
      <c r="E45" s="49"/>
      <c r="F45" s="49"/>
      <c r="H45" s="60"/>
    </row>
    <row r="46" spans="1:8" ht="15" customHeight="1" x14ac:dyDescent="0.2">
      <c r="A46" s="49"/>
      <c r="B46" s="49"/>
      <c r="C46" s="49"/>
      <c r="D46" s="49"/>
      <c r="E46" s="49"/>
      <c r="F46" s="49"/>
      <c r="H46" s="60"/>
    </row>
    <row r="47" spans="1:8" ht="15" customHeight="1" x14ac:dyDescent="0.2">
      <c r="B47" s="49"/>
      <c r="C47" s="49"/>
      <c r="D47" s="49"/>
      <c r="E47" s="49"/>
      <c r="F47" s="49"/>
      <c r="H47" s="60"/>
    </row>
    <row r="48" spans="1:8" ht="15" customHeight="1" x14ac:dyDescent="0.2">
      <c r="B48" s="49"/>
      <c r="C48" s="49"/>
      <c r="D48" s="49"/>
      <c r="E48" s="49"/>
    </row>
    <row r="49" spans="2:2" ht="15" customHeight="1" x14ac:dyDescent="0.2"/>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c r="B56" s="1" t="str">
        <f>"Incrementally purchase "&amp;Summary!C20&amp;" electric forklifts and purchase "&amp;TEXT(Implementation!F13,"# ")&amp;"charger and "&amp;TEXT(Implementation!G13,"# ")&amp;"batteries. Implementation will save "&amp;TEXT(X15,"$##,###")&amp;" in annual energy and operational costs after an initial cost of "&amp;TEXT(S19,"$###,###")&amp;". "&amp;"Payback period will be approximately "&amp;TEXT(X19,"0.0 ")&amp;"years."</f>
        <v>Incrementally purchase 4 electric forklifts and purchase 1 charger and 4 batteries. Implementation will save $ in annual energy and operational costs after an initial cost of $. Payback period will be approximately 0.0 years.</v>
      </c>
    </row>
    <row r="57" spans="2:2" ht="15" customHeight="1" x14ac:dyDescent="0.2"/>
    <row r="58" spans="2:2" ht="15" customHeight="1" x14ac:dyDescent="0.2"/>
    <row r="59" spans="2:2" ht="15" customHeight="1" x14ac:dyDescent="0.2"/>
    <row r="60" spans="2:2" ht="15" customHeight="1" x14ac:dyDescent="0.2"/>
    <row r="61" spans="2:2" ht="15" customHeight="1" x14ac:dyDescent="0.2"/>
    <row r="62" spans="2:2" ht="15" customHeight="1" x14ac:dyDescent="0.2"/>
    <row r="63" spans="2:2" ht="15" customHeight="1" x14ac:dyDescent="0.2"/>
    <row r="64" spans="2: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sheetData>
  <sheetProtection selectLockedCells="1"/>
  <mergeCells count="6">
    <mergeCell ref="G23:G27"/>
    <mergeCell ref="G30:G31"/>
    <mergeCell ref="A1:G1"/>
    <mergeCell ref="A2:G2"/>
    <mergeCell ref="G17:G20"/>
    <mergeCell ref="G21:G22"/>
  </mergeCells>
  <printOptions horizontalCentered="1"/>
  <pageMargins left="0.25" right="0.25" top="0.5" bottom="0.75" header="0.3" footer="0.3"/>
  <pageSetup orientation="portrait" r:id="rId1"/>
  <drawing r:id="rId2"/>
  <legacyDrawing r:id="rId3"/>
  <oleObjects>
    <mc:AlternateContent xmlns:mc="http://schemas.openxmlformats.org/markup-compatibility/2006">
      <mc:Choice Requires="x14">
        <oleObject progId="Equation.DSMT4" shapeId="2051" r:id="rId4">
          <objectPr defaultSize="0" autoPict="0" r:id="rId5">
            <anchor moveWithCells="1">
              <from>
                <xdr:col>6</xdr:col>
                <xdr:colOff>771525</xdr:colOff>
                <xdr:row>10</xdr:row>
                <xdr:rowOff>171450</xdr:rowOff>
              </from>
              <to>
                <xdr:col>6</xdr:col>
                <xdr:colOff>1352550</xdr:colOff>
                <xdr:row>13</xdr:row>
                <xdr:rowOff>66675</xdr:rowOff>
              </to>
            </anchor>
          </objectPr>
        </oleObject>
      </mc:Choice>
      <mc:Fallback>
        <oleObject progId="Equation.DSMT4" shapeId="2051" r:id="rId4"/>
      </mc:Fallback>
    </mc:AlternateContent>
    <mc:AlternateContent xmlns:mc="http://schemas.openxmlformats.org/markup-compatibility/2006">
      <mc:Choice Requires="x14">
        <oleObject progId="Equation.DSMT4" shapeId="2054" r:id="rId6">
          <objectPr defaultSize="0" autoPict="0" r:id="rId7">
            <anchor moveWithCells="1">
              <from>
                <xdr:col>6</xdr:col>
                <xdr:colOff>838200</xdr:colOff>
                <xdr:row>3</xdr:row>
                <xdr:rowOff>180975</xdr:rowOff>
              </from>
              <to>
                <xdr:col>6</xdr:col>
                <xdr:colOff>1285875</xdr:colOff>
                <xdr:row>5</xdr:row>
                <xdr:rowOff>28575</xdr:rowOff>
              </to>
            </anchor>
          </objectPr>
        </oleObject>
      </mc:Choice>
      <mc:Fallback>
        <oleObject progId="Equation.DSMT4" shapeId="2054" r:id="rId6"/>
      </mc:Fallback>
    </mc:AlternateContent>
    <mc:AlternateContent xmlns:mc="http://schemas.openxmlformats.org/markup-compatibility/2006">
      <mc:Choice Requires="x14">
        <oleObject progId="Equation.DSMT4" shapeId="2055" r:id="rId8">
          <objectPr defaultSize="0" autoPict="0" r:id="rId9">
            <anchor moveWithCells="1">
              <from>
                <xdr:col>6</xdr:col>
                <xdr:colOff>914400</xdr:colOff>
                <xdr:row>7</xdr:row>
                <xdr:rowOff>161925</xdr:rowOff>
              </from>
              <to>
                <xdr:col>6</xdr:col>
                <xdr:colOff>1209675</xdr:colOff>
                <xdr:row>10</xdr:row>
                <xdr:rowOff>19050</xdr:rowOff>
              </to>
            </anchor>
          </objectPr>
        </oleObject>
      </mc:Choice>
      <mc:Fallback>
        <oleObject progId="Equation.DSMT4" shapeId="2055" r:id="rId8"/>
      </mc:Fallback>
    </mc:AlternateContent>
    <mc:AlternateContent xmlns:mc="http://schemas.openxmlformats.org/markup-compatibility/2006">
      <mc:Choice Requires="x14">
        <oleObject progId="Equation.DSMT4" shapeId="2056" r:id="rId10">
          <objectPr defaultSize="0" autoPict="0" r:id="rId11">
            <anchor moveWithCells="1">
              <from>
                <xdr:col>6</xdr:col>
                <xdr:colOff>828675</xdr:colOff>
                <xdr:row>5</xdr:row>
                <xdr:rowOff>180975</xdr:rowOff>
              </from>
              <to>
                <xdr:col>6</xdr:col>
                <xdr:colOff>1285875</xdr:colOff>
                <xdr:row>7</xdr:row>
                <xdr:rowOff>28575</xdr:rowOff>
              </to>
            </anchor>
          </objectPr>
        </oleObject>
      </mc:Choice>
      <mc:Fallback>
        <oleObject progId="Equation.DSMT4" shapeId="2056" r:id="rId10"/>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300"/>
  <sheetViews>
    <sheetView showGridLines="0" view="pageBreakPreview" zoomScaleNormal="100" zoomScaleSheetLayoutView="100" workbookViewId="0">
      <selection activeCell="A3" sqref="A3:J3"/>
    </sheetView>
  </sheetViews>
  <sheetFormatPr defaultRowHeight="12.75" x14ac:dyDescent="0.2"/>
  <cols>
    <col min="1" max="11" width="10.83203125" style="1" customWidth="1"/>
    <col min="12" max="16384" width="9.33203125" style="1"/>
  </cols>
  <sheetData>
    <row r="1" spans="1:50" s="2" customFormat="1" ht="30" customHeight="1" x14ac:dyDescent="0.2">
      <c r="A1" s="271" t="str">
        <f>"AR No. "&amp;'Database Export'!A3&amp;" - Tables"</f>
        <v>AR No. # - Tables</v>
      </c>
      <c r="B1" s="272"/>
      <c r="C1" s="272"/>
      <c r="D1" s="272"/>
      <c r="E1" s="272"/>
      <c r="F1" s="272"/>
      <c r="G1" s="272"/>
      <c r="H1" s="272"/>
      <c r="I1" s="272"/>
      <c r="J1" s="273"/>
      <c r="K1" s="73"/>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 customHeight="1" x14ac:dyDescent="0.2">
      <c r="A2" s="274" t="str">
        <f>Narrative!A2</f>
        <v>Forklift Conversion Template style 2015</v>
      </c>
      <c r="B2" s="274"/>
      <c r="C2" s="274"/>
      <c r="D2" s="274"/>
      <c r="E2" s="274"/>
      <c r="F2" s="274"/>
      <c r="G2" s="274"/>
      <c r="H2" s="274"/>
      <c r="I2" s="274"/>
      <c r="J2" s="274"/>
      <c r="K2" s="74"/>
    </row>
    <row r="3" spans="1:50" ht="15" customHeight="1" x14ac:dyDescent="0.25">
      <c r="A3" s="275" t="s">
        <v>232</v>
      </c>
      <c r="B3" s="275"/>
      <c r="C3" s="275"/>
      <c r="D3" s="275"/>
      <c r="E3" s="275"/>
      <c r="F3" s="275"/>
      <c r="G3" s="275"/>
      <c r="H3" s="275"/>
      <c r="I3" s="275"/>
      <c r="J3" s="275"/>
      <c r="K3" s="49"/>
    </row>
    <row r="4" spans="1:50" ht="15" customHeight="1" x14ac:dyDescent="0.2">
      <c r="A4" s="281" t="s">
        <v>305</v>
      </c>
      <c r="B4" s="281"/>
      <c r="C4" s="276" t="s">
        <v>304</v>
      </c>
      <c r="D4" s="276" t="s">
        <v>303</v>
      </c>
      <c r="E4" s="276"/>
      <c r="F4" s="276" t="s">
        <v>233</v>
      </c>
      <c r="G4" s="276" t="s">
        <v>234</v>
      </c>
      <c r="H4" s="276" t="s">
        <v>235</v>
      </c>
      <c r="I4" s="276"/>
      <c r="J4" s="276"/>
    </row>
    <row r="5" spans="1:50" ht="15" customHeight="1" x14ac:dyDescent="0.2">
      <c r="A5" s="282"/>
      <c r="B5" s="282"/>
      <c r="C5" s="277"/>
      <c r="D5" s="277"/>
      <c r="E5" s="277"/>
      <c r="F5" s="277"/>
      <c r="G5" s="277"/>
      <c r="H5" s="277"/>
      <c r="I5" s="277"/>
      <c r="J5" s="277"/>
      <c r="K5" s="78" t="s">
        <v>239</v>
      </c>
    </row>
    <row r="6" spans="1:50" ht="15" customHeight="1" x14ac:dyDescent="0.2">
      <c r="A6" s="283"/>
      <c r="B6" s="283"/>
      <c r="C6" s="278"/>
      <c r="D6" s="284"/>
      <c r="E6" s="284"/>
      <c r="F6" s="278"/>
      <c r="G6" s="278"/>
      <c r="H6" s="278"/>
      <c r="I6" s="278"/>
      <c r="J6" s="278"/>
      <c r="M6" s="40"/>
    </row>
    <row r="7" spans="1:50" ht="15" customHeight="1" x14ac:dyDescent="0.25">
      <c r="A7" s="170"/>
      <c r="B7" s="170"/>
      <c r="C7" s="171" t="s">
        <v>322</v>
      </c>
      <c r="D7" s="285" t="s">
        <v>323</v>
      </c>
      <c r="E7" s="285"/>
      <c r="F7" s="172" t="s">
        <v>324</v>
      </c>
      <c r="G7" s="172" t="s">
        <v>325</v>
      </c>
      <c r="H7" s="172" t="s">
        <v>326</v>
      </c>
      <c r="I7" s="173"/>
      <c r="J7" s="173"/>
      <c r="K7" s="78" t="s">
        <v>302</v>
      </c>
    </row>
    <row r="8" spans="1:50" ht="15" customHeight="1" x14ac:dyDescent="0.2">
      <c r="A8" s="174"/>
      <c r="B8" s="175"/>
      <c r="C8" s="176" t="s">
        <v>236</v>
      </c>
      <c r="D8" s="286" t="s">
        <v>237</v>
      </c>
      <c r="E8" s="286"/>
      <c r="F8" s="176" t="s">
        <v>238</v>
      </c>
      <c r="G8" s="176" t="s">
        <v>237</v>
      </c>
      <c r="H8" s="176" t="s">
        <v>237</v>
      </c>
      <c r="I8" s="176"/>
      <c r="J8" s="176"/>
    </row>
    <row r="9" spans="1:50" ht="15" customHeight="1" x14ac:dyDescent="0.2">
      <c r="A9" s="279" t="s">
        <v>270</v>
      </c>
      <c r="B9" s="280"/>
      <c r="C9" s="167">
        <v>5616</v>
      </c>
      <c r="D9" s="287">
        <v>0</v>
      </c>
      <c r="E9" s="287"/>
      <c r="F9" s="167">
        <v>1200</v>
      </c>
      <c r="G9" s="177">
        <f>F9*'Data Preparation'!$C$5</f>
        <v>6000</v>
      </c>
      <c r="H9" s="177">
        <f>C9*'Data Preparation'!$C$6+D9</f>
        <v>8985.6</v>
      </c>
      <c r="I9" s="178"/>
      <c r="J9" s="178"/>
    </row>
    <row r="10" spans="1:50" ht="15" customHeight="1" x14ac:dyDescent="0.2">
      <c r="A10" s="290" t="s">
        <v>271</v>
      </c>
      <c r="B10" s="291"/>
      <c r="C10" s="168">
        <v>4680</v>
      </c>
      <c r="D10" s="295">
        <v>160</v>
      </c>
      <c r="E10" s="295"/>
      <c r="F10" s="168">
        <v>1080</v>
      </c>
      <c r="G10" s="179">
        <f>F10*'Data Preparation'!$C$5</f>
        <v>5400</v>
      </c>
      <c r="H10" s="179">
        <f>C10*'Data Preparation'!$C$6+D10</f>
        <v>7648</v>
      </c>
      <c r="I10" s="180"/>
      <c r="J10" s="180"/>
    </row>
    <row r="11" spans="1:50" ht="15" customHeight="1" x14ac:dyDescent="0.2">
      <c r="A11" s="292" t="s">
        <v>272</v>
      </c>
      <c r="B11" s="293"/>
      <c r="C11" s="167">
        <v>3744</v>
      </c>
      <c r="D11" s="287">
        <v>0</v>
      </c>
      <c r="E11" s="287"/>
      <c r="F11" s="167">
        <v>960</v>
      </c>
      <c r="G11" s="177">
        <f>F11*'Data Preparation'!$C$5</f>
        <v>4800</v>
      </c>
      <c r="H11" s="177">
        <f>C11*'Data Preparation'!$C$6+D11</f>
        <v>5990.4000000000005</v>
      </c>
      <c r="I11" s="178"/>
      <c r="J11" s="178"/>
    </row>
    <row r="12" spans="1:50" ht="15" customHeight="1" x14ac:dyDescent="0.2">
      <c r="A12" s="290" t="s">
        <v>273</v>
      </c>
      <c r="B12" s="291"/>
      <c r="C12" s="169">
        <v>2808</v>
      </c>
      <c r="D12" s="296">
        <v>200</v>
      </c>
      <c r="E12" s="297"/>
      <c r="F12" s="169">
        <v>840</v>
      </c>
      <c r="G12" s="179">
        <f>F12*'Data Preparation'!$C$5</f>
        <v>4200</v>
      </c>
      <c r="H12" s="181">
        <f>C12*'Data Preparation'!$C$6+D12</f>
        <v>4692.8</v>
      </c>
      <c r="I12" s="180"/>
      <c r="J12" s="180"/>
      <c r="M12" s="132" t="s">
        <v>371</v>
      </c>
    </row>
    <row r="13" spans="1:50" ht="15" customHeight="1" x14ac:dyDescent="0.2">
      <c r="A13" s="182" t="s">
        <v>151</v>
      </c>
      <c r="B13" s="183"/>
      <c r="C13" s="184">
        <f>SUM(C9:C12)</f>
        <v>16848</v>
      </c>
      <c r="D13" s="298">
        <f>SUM(D9:D12)</f>
        <v>360</v>
      </c>
      <c r="E13" s="298"/>
      <c r="F13" s="184">
        <f>SUM(F9:F12)</f>
        <v>4080</v>
      </c>
      <c r="G13" s="185">
        <f>SUM(G9:G12)</f>
        <v>20400</v>
      </c>
      <c r="H13" s="185">
        <f>SUM(H9:H12)</f>
        <v>27316.799999999999</v>
      </c>
      <c r="I13" s="186"/>
      <c r="J13" s="186"/>
      <c r="M13" s="131" t="s">
        <v>371</v>
      </c>
    </row>
    <row r="14" spans="1:50" ht="15" customHeight="1" x14ac:dyDescent="0.2">
      <c r="A14" s="294" t="s">
        <v>240</v>
      </c>
      <c r="B14" s="294"/>
      <c r="C14" s="141">
        <f>AVERAGE(C9:C12)</f>
        <v>4212</v>
      </c>
      <c r="D14" s="299">
        <f>AVERAGE(D9:D12)</f>
        <v>90</v>
      </c>
      <c r="E14" s="299"/>
      <c r="F14" s="141">
        <f>AVERAGE(F9:F12)</f>
        <v>1020</v>
      </c>
      <c r="G14" s="142">
        <f>AVERAGE(G9:G12)</f>
        <v>5100</v>
      </c>
      <c r="H14" s="142">
        <f>AVERAGE(H9:H12)</f>
        <v>6829.2</v>
      </c>
      <c r="I14" s="143"/>
      <c r="J14" s="143"/>
      <c r="M14" s="132" t="s">
        <v>371</v>
      </c>
    </row>
    <row r="15" spans="1:50" ht="15" customHeight="1" x14ac:dyDescent="0.2">
      <c r="A15" s="49"/>
      <c r="B15" s="49"/>
      <c r="C15" s="49"/>
      <c r="D15" s="49"/>
      <c r="E15" s="49"/>
      <c r="F15" s="49"/>
      <c r="G15" s="49"/>
      <c r="H15" s="49"/>
      <c r="I15" s="49"/>
      <c r="J15" s="49"/>
      <c r="K15" s="49"/>
    </row>
    <row r="16" spans="1:50" ht="15" customHeight="1" x14ac:dyDescent="0.2">
      <c r="A16" s="49"/>
      <c r="B16" s="49"/>
      <c r="C16" s="49"/>
      <c r="D16" s="49"/>
      <c r="E16" s="49"/>
      <c r="F16" s="49"/>
      <c r="G16" s="49"/>
      <c r="H16" s="49"/>
      <c r="I16" s="49"/>
      <c r="J16" s="49"/>
      <c r="K16" s="49"/>
    </row>
    <row r="17" spans="1:11" ht="15" customHeight="1" x14ac:dyDescent="0.2">
      <c r="A17" s="49"/>
      <c r="B17" s="49"/>
      <c r="C17" s="49"/>
      <c r="D17" s="49"/>
      <c r="E17" s="49"/>
      <c r="F17" s="49"/>
      <c r="G17" s="49"/>
      <c r="H17" s="49"/>
      <c r="I17" s="49"/>
      <c r="J17" s="49"/>
      <c r="K17" s="49"/>
    </row>
    <row r="18" spans="1:11" ht="15" customHeight="1" x14ac:dyDescent="0.2">
      <c r="A18" s="49"/>
      <c r="B18" s="49"/>
      <c r="C18" s="49"/>
      <c r="D18" s="49"/>
      <c r="E18" s="49"/>
      <c r="F18" s="49"/>
      <c r="G18" s="49"/>
      <c r="H18" s="49"/>
      <c r="I18" s="49"/>
      <c r="J18" s="49"/>
      <c r="K18" s="49"/>
    </row>
    <row r="19" spans="1:11" ht="15" customHeight="1" x14ac:dyDescent="0.2">
      <c r="A19" s="49"/>
      <c r="B19" s="49"/>
      <c r="C19" s="49"/>
      <c r="D19" s="49"/>
      <c r="E19" s="49"/>
      <c r="F19" s="49"/>
      <c r="G19" s="49"/>
      <c r="H19" s="49"/>
      <c r="I19" s="49"/>
      <c r="J19" s="49"/>
      <c r="K19" s="49"/>
    </row>
    <row r="20" spans="1:11" ht="15" customHeight="1" x14ac:dyDescent="0.2">
      <c r="A20" s="49"/>
      <c r="B20" s="49"/>
      <c r="C20" s="49"/>
      <c r="D20" s="49"/>
      <c r="E20" s="49"/>
      <c r="F20" s="49"/>
      <c r="G20" s="49"/>
      <c r="H20" s="49"/>
      <c r="I20" s="49"/>
      <c r="J20" s="49"/>
      <c r="K20" s="49"/>
    </row>
    <row r="21" spans="1:11" ht="15" customHeight="1" x14ac:dyDescent="0.2">
      <c r="A21" s="49"/>
      <c r="B21" s="49"/>
      <c r="C21" s="49"/>
      <c r="D21" s="49"/>
      <c r="E21" s="49"/>
      <c r="F21" s="49"/>
      <c r="G21" s="49"/>
      <c r="H21" s="49"/>
      <c r="I21" s="49"/>
      <c r="J21" s="49"/>
      <c r="K21" s="49"/>
    </row>
    <row r="22" spans="1:11" ht="15" customHeight="1" x14ac:dyDescent="0.2">
      <c r="A22" s="49"/>
      <c r="B22" s="49"/>
      <c r="C22" s="49"/>
      <c r="D22" s="49"/>
      <c r="E22" s="49"/>
      <c r="F22" s="49"/>
      <c r="G22" s="49"/>
      <c r="H22" s="49"/>
      <c r="I22" s="49"/>
      <c r="J22" s="49"/>
      <c r="K22" s="49"/>
    </row>
    <row r="23" spans="1:11" ht="15" customHeight="1" x14ac:dyDescent="0.2">
      <c r="A23" s="49"/>
      <c r="B23" s="49"/>
      <c r="C23" s="49"/>
      <c r="D23" s="49"/>
      <c r="E23" s="49"/>
      <c r="F23" s="49"/>
      <c r="G23" s="49"/>
      <c r="H23" s="49"/>
      <c r="I23" s="49"/>
      <c r="J23" s="49"/>
      <c r="K23" s="49"/>
    </row>
    <row r="24" spans="1:11" ht="15" customHeight="1" x14ac:dyDescent="0.2">
      <c r="A24" s="49"/>
      <c r="B24" s="49"/>
      <c r="C24" s="49"/>
      <c r="D24" s="49"/>
      <c r="E24" s="49"/>
      <c r="F24" s="49"/>
      <c r="G24" s="49"/>
      <c r="H24" s="49"/>
      <c r="I24" s="49"/>
      <c r="J24" s="49"/>
      <c r="K24" s="49"/>
    </row>
    <row r="25" spans="1:11" ht="15" customHeight="1" x14ac:dyDescent="0.2">
      <c r="A25" s="49"/>
      <c r="B25" s="49"/>
      <c r="C25" s="49"/>
      <c r="D25" s="49"/>
      <c r="E25" s="49"/>
      <c r="F25" s="49"/>
      <c r="G25" s="49"/>
      <c r="H25" s="49"/>
      <c r="I25" s="49"/>
      <c r="J25" s="49"/>
      <c r="K25" s="49"/>
    </row>
    <row r="26" spans="1:11" ht="15" customHeight="1" x14ac:dyDescent="0.2">
      <c r="A26" s="49"/>
      <c r="B26" s="49"/>
      <c r="C26" s="49"/>
      <c r="D26" s="49"/>
      <c r="E26" s="49"/>
      <c r="F26" s="49"/>
      <c r="G26" s="49"/>
      <c r="H26" s="49"/>
      <c r="I26" s="49"/>
      <c r="J26" s="49"/>
      <c r="K26" s="49"/>
    </row>
    <row r="27" spans="1:11" ht="15" customHeight="1" x14ac:dyDescent="0.2">
      <c r="A27" s="49"/>
      <c r="B27" s="49"/>
      <c r="C27" s="49"/>
      <c r="D27" s="49"/>
      <c r="E27" s="49"/>
      <c r="F27" s="49"/>
      <c r="G27" s="49"/>
      <c r="H27" s="49"/>
      <c r="I27" s="49"/>
      <c r="J27" s="49"/>
      <c r="K27" s="49"/>
    </row>
    <row r="28" spans="1:11" ht="15" customHeight="1" x14ac:dyDescent="0.2">
      <c r="A28" s="49"/>
      <c r="B28" s="49"/>
      <c r="C28" s="49"/>
      <c r="D28" s="49"/>
      <c r="E28" s="49"/>
      <c r="F28" s="49"/>
      <c r="G28" s="49"/>
      <c r="H28" s="49"/>
      <c r="I28" s="49"/>
      <c r="J28" s="49"/>
      <c r="K28" s="49"/>
    </row>
    <row r="29" spans="1:11" ht="15" customHeight="1" x14ac:dyDescent="0.2">
      <c r="A29" s="49"/>
      <c r="B29" s="49"/>
      <c r="C29" s="49"/>
      <c r="D29" s="49"/>
      <c r="E29" s="49"/>
      <c r="F29" s="49"/>
      <c r="G29" s="49"/>
      <c r="H29" s="49"/>
      <c r="I29" s="49"/>
      <c r="J29" s="49"/>
      <c r="K29" s="49"/>
    </row>
    <row r="30" spans="1:11" ht="15" customHeight="1" x14ac:dyDescent="0.2">
      <c r="A30" s="49"/>
      <c r="B30" s="49"/>
      <c r="C30" s="49"/>
      <c r="D30" s="49"/>
      <c r="E30" s="49"/>
      <c r="F30" s="49"/>
      <c r="G30" s="49"/>
      <c r="H30" s="49"/>
      <c r="I30" s="49"/>
      <c r="J30" s="49"/>
      <c r="K30" s="49"/>
    </row>
    <row r="31" spans="1:11" ht="15" customHeight="1" x14ac:dyDescent="0.2">
      <c r="A31" s="49"/>
      <c r="B31" s="49"/>
      <c r="C31" s="49"/>
      <c r="D31" s="49"/>
      <c r="E31" s="49"/>
      <c r="F31" s="49"/>
      <c r="G31" s="49"/>
      <c r="H31" s="49"/>
      <c r="I31" s="49"/>
      <c r="J31" s="49"/>
      <c r="K31" s="49"/>
    </row>
    <row r="32" spans="1:11" ht="15" customHeight="1" x14ac:dyDescent="0.2">
      <c r="A32" s="49"/>
      <c r="B32" s="49"/>
      <c r="C32" s="49"/>
      <c r="D32" s="49"/>
      <c r="E32" s="49"/>
      <c r="F32" s="49"/>
      <c r="G32" s="49"/>
      <c r="H32" s="49"/>
      <c r="I32" s="49"/>
      <c r="J32" s="49"/>
      <c r="K32" s="49"/>
    </row>
    <row r="33" spans="1:11" ht="15" customHeight="1" x14ac:dyDescent="0.2">
      <c r="A33" s="49"/>
      <c r="B33" s="49"/>
      <c r="C33" s="49"/>
      <c r="D33" s="49"/>
      <c r="E33" s="49"/>
      <c r="F33" s="49"/>
      <c r="G33" s="49"/>
      <c r="H33" s="49"/>
      <c r="I33" s="49"/>
      <c r="J33" s="49"/>
      <c r="K33" s="49"/>
    </row>
    <row r="34" spans="1:11" ht="15" customHeight="1" x14ac:dyDescent="0.2">
      <c r="A34" s="49"/>
      <c r="B34" s="49"/>
      <c r="C34" s="49"/>
      <c r="D34" s="49"/>
      <c r="E34" s="49"/>
      <c r="F34" s="49"/>
      <c r="G34" s="49"/>
      <c r="H34" s="49"/>
      <c r="I34" s="49"/>
      <c r="J34" s="49"/>
      <c r="K34" s="49"/>
    </row>
    <row r="35" spans="1:11" ht="15" customHeight="1" x14ac:dyDescent="0.2">
      <c r="A35" s="49"/>
      <c r="B35" s="49"/>
      <c r="C35" s="49"/>
      <c r="D35" s="49"/>
      <c r="E35" s="49"/>
      <c r="F35" s="49"/>
      <c r="G35" s="49"/>
      <c r="H35" s="49"/>
      <c r="I35" s="49"/>
      <c r="J35" s="49"/>
      <c r="K35" s="49"/>
    </row>
    <row r="36" spans="1:11" ht="15" customHeight="1" x14ac:dyDescent="0.2">
      <c r="A36" s="49"/>
      <c r="B36" s="49"/>
      <c r="C36" s="49"/>
      <c r="D36" s="49"/>
      <c r="E36" s="49"/>
      <c r="F36" s="49"/>
      <c r="G36" s="49"/>
      <c r="H36" s="49"/>
      <c r="I36" s="49"/>
      <c r="J36" s="49"/>
      <c r="K36" s="49"/>
    </row>
    <row r="37" spans="1:11" ht="15" customHeight="1" x14ac:dyDescent="0.2">
      <c r="A37" s="49"/>
      <c r="B37" s="49"/>
      <c r="C37" s="49"/>
      <c r="D37" s="49"/>
      <c r="E37" s="49"/>
      <c r="F37" s="49"/>
      <c r="G37" s="49"/>
      <c r="H37" s="49"/>
      <c r="I37" s="49"/>
      <c r="J37" s="49"/>
      <c r="K37" s="49"/>
    </row>
    <row r="38" spans="1:11" ht="15" customHeight="1" x14ac:dyDescent="0.2">
      <c r="A38" s="49"/>
      <c r="B38" s="49"/>
      <c r="C38" s="49"/>
      <c r="D38" s="49"/>
      <c r="E38" s="49"/>
      <c r="F38" s="49"/>
      <c r="G38" s="49"/>
      <c r="H38" s="49"/>
      <c r="I38" s="49"/>
      <c r="J38" s="49"/>
      <c r="K38" s="49"/>
    </row>
    <row r="39" spans="1:11" ht="15" customHeight="1" x14ac:dyDescent="0.2">
      <c r="A39" s="49"/>
      <c r="B39" s="49"/>
      <c r="C39" s="49"/>
      <c r="D39" s="49"/>
      <c r="E39" s="49"/>
      <c r="F39" s="49"/>
      <c r="G39" s="49"/>
      <c r="H39" s="49"/>
      <c r="I39" s="49"/>
      <c r="J39" s="49"/>
      <c r="K39" s="49"/>
    </row>
    <row r="40" spans="1:11" ht="15" customHeight="1" x14ac:dyDescent="0.2">
      <c r="A40" s="49"/>
      <c r="B40" s="49"/>
      <c r="C40" s="49"/>
      <c r="D40" s="49"/>
      <c r="E40" s="49"/>
      <c r="F40" s="49"/>
      <c r="G40" s="49"/>
      <c r="H40" s="49"/>
      <c r="I40" s="49"/>
      <c r="J40" s="49"/>
      <c r="K40" s="49"/>
    </row>
    <row r="41" spans="1:11" ht="15" customHeight="1" x14ac:dyDescent="0.2">
      <c r="A41" s="49"/>
      <c r="B41" s="49"/>
      <c r="C41" s="49"/>
      <c r="D41" s="49"/>
      <c r="E41" s="49"/>
      <c r="F41" s="49"/>
      <c r="G41" s="49"/>
      <c r="H41" s="49"/>
      <c r="I41" s="49"/>
      <c r="J41" s="49"/>
      <c r="K41" s="49"/>
    </row>
    <row r="42" spans="1:11" s="49" customFormat="1" ht="15" customHeight="1" x14ac:dyDescent="0.2">
      <c r="A42" s="289" t="s">
        <v>168</v>
      </c>
      <c r="B42" s="289"/>
      <c r="C42" s="289"/>
      <c r="D42" s="289"/>
      <c r="E42" s="289"/>
      <c r="F42" s="289"/>
      <c r="G42" s="289"/>
      <c r="H42" s="289"/>
      <c r="I42" s="289"/>
      <c r="J42" s="289"/>
    </row>
    <row r="43" spans="1:11" s="49" customFormat="1" ht="15" customHeight="1" x14ac:dyDescent="0.2">
      <c r="A43" s="288" t="s">
        <v>306</v>
      </c>
      <c r="B43" s="288"/>
      <c r="C43" s="288"/>
      <c r="D43" s="288"/>
      <c r="E43" s="288"/>
      <c r="F43" s="288"/>
      <c r="G43" s="288"/>
      <c r="H43" s="288"/>
      <c r="I43" s="288"/>
      <c r="J43" s="288"/>
    </row>
    <row r="44" spans="1:11" s="49" customFormat="1" ht="15" customHeight="1" x14ac:dyDescent="0.2"/>
    <row r="45" spans="1:11" s="49" customFormat="1" ht="15" customHeight="1" x14ac:dyDescent="0.2"/>
    <row r="46" spans="1:11" s="49" customFormat="1" ht="15" customHeight="1" x14ac:dyDescent="0.2">
      <c r="B46" s="91"/>
      <c r="C46" s="91"/>
      <c r="D46" s="91"/>
      <c r="E46" s="91"/>
    </row>
    <row r="47" spans="1:11" ht="15" customHeight="1" x14ac:dyDescent="0.25">
      <c r="A47" s="308" t="s">
        <v>262</v>
      </c>
      <c r="B47" s="308"/>
      <c r="C47" s="308"/>
      <c r="D47" s="308"/>
      <c r="E47" s="308"/>
      <c r="F47" s="308"/>
      <c r="G47" s="300" t="s">
        <v>152</v>
      </c>
      <c r="H47" s="300"/>
      <c r="I47" s="300"/>
      <c r="J47" s="49"/>
      <c r="K47" s="59"/>
    </row>
    <row r="48" spans="1:11" ht="15" customHeight="1" x14ac:dyDescent="0.2">
      <c r="A48" s="301" t="s">
        <v>305</v>
      </c>
      <c r="B48" s="301"/>
      <c r="C48" s="304" t="s">
        <v>178</v>
      </c>
      <c r="D48" s="304" t="s">
        <v>34</v>
      </c>
      <c r="E48" s="304"/>
      <c r="F48" s="306" t="s">
        <v>177</v>
      </c>
      <c r="K48" s="59"/>
    </row>
    <row r="49" spans="1:11" ht="15" customHeight="1" x14ac:dyDescent="0.2">
      <c r="A49" s="302"/>
      <c r="B49" s="302"/>
      <c r="C49" s="305"/>
      <c r="D49" s="305"/>
      <c r="E49" s="305"/>
      <c r="F49" s="307"/>
      <c r="K49" s="59"/>
    </row>
    <row r="50" spans="1:11" ht="15" customHeight="1" x14ac:dyDescent="0.2">
      <c r="A50" s="303"/>
      <c r="B50" s="303"/>
      <c r="C50" s="305"/>
      <c r="D50" s="305"/>
      <c r="E50" s="305"/>
      <c r="F50" s="307"/>
      <c r="K50" s="59"/>
    </row>
    <row r="51" spans="1:11" ht="15" customHeight="1" x14ac:dyDescent="0.25">
      <c r="A51" s="75"/>
      <c r="B51" s="75"/>
      <c r="C51" s="94" t="s">
        <v>313</v>
      </c>
      <c r="D51" s="311" t="s">
        <v>312</v>
      </c>
      <c r="E51" s="311"/>
      <c r="F51" s="95" t="s">
        <v>311</v>
      </c>
      <c r="K51" s="59"/>
    </row>
    <row r="52" spans="1:11" ht="15" customHeight="1" x14ac:dyDescent="0.2">
      <c r="A52" s="45"/>
      <c r="B52" s="46"/>
      <c r="C52" s="47" t="s">
        <v>237</v>
      </c>
      <c r="D52" s="312"/>
      <c r="E52" s="312"/>
      <c r="F52" s="97" t="s">
        <v>263</v>
      </c>
      <c r="K52" s="59"/>
    </row>
    <row r="53" spans="1:11" ht="15" customHeight="1" x14ac:dyDescent="0.2">
      <c r="A53" s="313" t="str">
        <f>$A$9</f>
        <v>T-568998A65</v>
      </c>
      <c r="B53" s="313"/>
      <c r="C53" s="76">
        <f>Proposed!I9+Proposed!J9</f>
        <v>8575.8383256982634</v>
      </c>
      <c r="D53" s="314">
        <f>Implementation!H9-Implementation!I9</f>
        <v>8300</v>
      </c>
      <c r="E53" s="314"/>
      <c r="F53" s="100">
        <f t="shared" ref="F53:F56" si="0">D53/C53</f>
        <v>0.96783540976143534</v>
      </c>
      <c r="K53" s="59"/>
    </row>
    <row r="54" spans="1:11" ht="15" customHeight="1" x14ac:dyDescent="0.2">
      <c r="A54" s="315" t="str">
        <f>$A$10</f>
        <v>T-568998A70</v>
      </c>
      <c r="B54" s="315"/>
      <c r="C54" s="79">
        <f>Proposed!I10+Proposed!J10</f>
        <v>7597.4544931284354</v>
      </c>
      <c r="D54" s="316">
        <f>Implementation!H10-Implementation!I10</f>
        <v>6800</v>
      </c>
      <c r="E54" s="316"/>
      <c r="F54" s="102">
        <f t="shared" si="0"/>
        <v>0.89503662129866024</v>
      </c>
      <c r="K54" s="59"/>
    </row>
    <row r="55" spans="1:11" ht="15" customHeight="1" x14ac:dyDescent="0.2">
      <c r="A55" s="318" t="str">
        <f>$A$11</f>
        <v>PA-55-969SP</v>
      </c>
      <c r="B55" s="318"/>
      <c r="C55" s="76">
        <f>Proposed!I11+Proposed!J11</f>
        <v>6299.0706605586092</v>
      </c>
      <c r="D55" s="314">
        <f>Implementation!H11-Implementation!I11</f>
        <v>6800</v>
      </c>
      <c r="E55" s="314"/>
      <c r="F55" s="100">
        <f t="shared" si="0"/>
        <v>1.079524324529004</v>
      </c>
      <c r="K55" s="59"/>
    </row>
    <row r="56" spans="1:11" ht="15" customHeight="1" x14ac:dyDescent="0.2">
      <c r="A56" s="315" t="str">
        <f>$A$12</f>
        <v>PA-70-969SP</v>
      </c>
      <c r="B56" s="315"/>
      <c r="C56" s="79">
        <f>Proposed!I12+Proposed!J12</f>
        <v>5360.686827988784</v>
      </c>
      <c r="D56" s="316">
        <f>Implementation!H12-Implementation!I12</f>
        <v>6800</v>
      </c>
      <c r="E56" s="316"/>
      <c r="F56" s="102">
        <f t="shared" si="0"/>
        <v>1.2684941721453287</v>
      </c>
      <c r="K56" s="49"/>
    </row>
    <row r="57" spans="1:11" ht="15" customHeight="1" x14ac:dyDescent="0.2">
      <c r="A57" s="82" t="s">
        <v>151</v>
      </c>
      <c r="B57" s="106"/>
      <c r="C57" s="123">
        <f>SUM(C53:C56)</f>
        <v>27833.050307374091</v>
      </c>
      <c r="D57" s="317">
        <f>SUM(D53:D56)</f>
        <v>28700</v>
      </c>
      <c r="E57" s="317"/>
      <c r="F57" s="124">
        <f>D57/C57</f>
        <v>1.0311482098818403</v>
      </c>
      <c r="K57" s="49"/>
    </row>
    <row r="58" spans="1:11" ht="15" customHeight="1" x14ac:dyDescent="0.2">
      <c r="A58" s="309" t="s">
        <v>240</v>
      </c>
      <c r="B58" s="309"/>
      <c r="C58" s="111">
        <f>AVERAGE(C53:C56)</f>
        <v>6958.2625768435228</v>
      </c>
      <c r="D58" s="310">
        <f>AVERAGE(D53:D56)</f>
        <v>7175</v>
      </c>
      <c r="E58" s="310"/>
      <c r="F58" s="112">
        <f>D58/C58</f>
        <v>1.0311482098818403</v>
      </c>
      <c r="K58" s="92" t="s">
        <v>261</v>
      </c>
    </row>
    <row r="59" spans="1:11" ht="15" customHeight="1" x14ac:dyDescent="0.2">
      <c r="K59" s="49"/>
    </row>
    <row r="60" spans="1:11" ht="15" customHeight="1" x14ac:dyDescent="0.2">
      <c r="A60" s="91"/>
      <c r="B60" s="91"/>
      <c r="C60" s="91"/>
      <c r="D60" s="91"/>
      <c r="E60" s="91"/>
      <c r="F60" s="35"/>
      <c r="K60" s="49"/>
    </row>
    <row r="61" spans="1:11" ht="15" customHeight="1" x14ac:dyDescent="0.2">
      <c r="A61" s="49"/>
      <c r="B61" s="49"/>
      <c r="C61" s="49"/>
      <c r="D61" s="49"/>
      <c r="E61" s="49"/>
      <c r="F61" s="49"/>
      <c r="K61" s="49"/>
    </row>
    <row r="62" spans="1:11" ht="15" customHeight="1" x14ac:dyDescent="0.2">
      <c r="A62" s="49"/>
      <c r="B62" s="49"/>
      <c r="C62" s="49"/>
      <c r="D62" s="49"/>
      <c r="E62" s="49"/>
      <c r="F62" s="49"/>
      <c r="K62" s="49"/>
    </row>
    <row r="63" spans="1:11" ht="15" customHeight="1" x14ac:dyDescent="0.2">
      <c r="A63" s="49"/>
      <c r="B63" s="49"/>
      <c r="C63" s="49"/>
      <c r="D63" s="49"/>
      <c r="E63" s="49"/>
      <c r="F63" s="49"/>
      <c r="K63" s="49"/>
    </row>
    <row r="64" spans="1:11" ht="15" customHeight="1" x14ac:dyDescent="0.2">
      <c r="A64" s="49"/>
      <c r="B64" s="49"/>
      <c r="C64" s="49"/>
      <c r="D64" s="49"/>
      <c r="E64" s="49"/>
      <c r="F64" s="49"/>
      <c r="K64" s="49"/>
    </row>
    <row r="65" spans="11:11" ht="15" customHeight="1" x14ac:dyDescent="0.2">
      <c r="K65" s="49"/>
    </row>
    <row r="66" spans="11:11" ht="15" customHeight="1" x14ac:dyDescent="0.2">
      <c r="K66" s="49"/>
    </row>
    <row r="67" spans="11:11" ht="15" customHeight="1" x14ac:dyDescent="0.2">
      <c r="K67" s="49"/>
    </row>
    <row r="68" spans="11:11" ht="15" customHeight="1" x14ac:dyDescent="0.2">
      <c r="K68" s="49"/>
    </row>
    <row r="69" spans="11:11" ht="15" customHeight="1" x14ac:dyDescent="0.2">
      <c r="K69" s="49"/>
    </row>
    <row r="70" spans="11:11" ht="15" customHeight="1" x14ac:dyDescent="0.2">
      <c r="K70" s="49"/>
    </row>
    <row r="71" spans="11:11" ht="15" customHeight="1" x14ac:dyDescent="0.2">
      <c r="K71" s="49"/>
    </row>
    <row r="72" spans="11:11" ht="15" customHeight="1" x14ac:dyDescent="0.2">
      <c r="K72" s="49"/>
    </row>
    <row r="73" spans="11:11" ht="15" customHeight="1" x14ac:dyDescent="0.2">
      <c r="K73" s="49"/>
    </row>
    <row r="74" spans="11:11" ht="15" customHeight="1" x14ac:dyDescent="0.2">
      <c r="K74" s="49"/>
    </row>
    <row r="75" spans="11:11" ht="15" customHeight="1" x14ac:dyDescent="0.2">
      <c r="K75" s="49"/>
    </row>
    <row r="76" spans="11:11" ht="15" customHeight="1" x14ac:dyDescent="0.2">
      <c r="K76" s="49"/>
    </row>
    <row r="77" spans="11:11" ht="15" customHeight="1" x14ac:dyDescent="0.2">
      <c r="K77" s="49"/>
    </row>
    <row r="78" spans="11:11" ht="15" customHeight="1" x14ac:dyDescent="0.2"/>
    <row r="79" spans="11:11" ht="15" customHeight="1" x14ac:dyDescent="0.2"/>
    <row r="80" spans="11:11"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sheetData>
  <sheetProtection selectLockedCells="1"/>
  <mergeCells count="45">
    <mergeCell ref="A58:B58"/>
    <mergeCell ref="D58:E58"/>
    <mergeCell ref="D51:E51"/>
    <mergeCell ref="D52:E52"/>
    <mergeCell ref="A53:B53"/>
    <mergeCell ref="D53:E53"/>
    <mergeCell ref="A54:B54"/>
    <mergeCell ref="D54:E54"/>
    <mergeCell ref="D57:E57"/>
    <mergeCell ref="A55:B55"/>
    <mergeCell ref="D55:E55"/>
    <mergeCell ref="A56:B56"/>
    <mergeCell ref="D56:E56"/>
    <mergeCell ref="G47:I47"/>
    <mergeCell ref="A48:B50"/>
    <mergeCell ref="C48:C50"/>
    <mergeCell ref="D48:E50"/>
    <mergeCell ref="F48:F50"/>
    <mergeCell ref="A47:F47"/>
    <mergeCell ref="A43:J43"/>
    <mergeCell ref="A42:J42"/>
    <mergeCell ref="A10:B10"/>
    <mergeCell ref="A11:B11"/>
    <mergeCell ref="A12:B12"/>
    <mergeCell ref="A14:B14"/>
    <mergeCell ref="D10:E10"/>
    <mergeCell ref="D11:E11"/>
    <mergeCell ref="D12:E12"/>
    <mergeCell ref="D13:E13"/>
    <mergeCell ref="D14:E14"/>
    <mergeCell ref="A9:B9"/>
    <mergeCell ref="A4:B6"/>
    <mergeCell ref="C4:C6"/>
    <mergeCell ref="I4:I6"/>
    <mergeCell ref="D4:E6"/>
    <mergeCell ref="D7:E7"/>
    <mergeCell ref="D8:E8"/>
    <mergeCell ref="D9:E9"/>
    <mergeCell ref="A1:J1"/>
    <mergeCell ref="A2:J2"/>
    <mergeCell ref="A3:J3"/>
    <mergeCell ref="G4:G6"/>
    <mergeCell ref="H4:H6"/>
    <mergeCell ref="J4:J6"/>
    <mergeCell ref="F4:F6"/>
  </mergeCells>
  <printOptions horizontalCentered="1"/>
  <pageMargins left="0.25" right="0.25" top="0.5" bottom="0.75" header="0.3" footer="0.3"/>
  <pageSetup orientation="portrait" r:id="rId1"/>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4"/>
  <sheetViews>
    <sheetView showGridLines="0" view="pageBreakPreview" zoomScaleNormal="100" zoomScaleSheetLayoutView="100" workbookViewId="0">
      <selection activeCell="A3" sqref="A3:J3"/>
    </sheetView>
  </sheetViews>
  <sheetFormatPr defaultRowHeight="12.75" x14ac:dyDescent="0.2"/>
  <cols>
    <col min="1" max="11" width="10.83203125" style="49" customWidth="1"/>
    <col min="12" max="16384" width="9.33203125" style="49"/>
  </cols>
  <sheetData>
    <row r="1" spans="1:50" s="2" customFormat="1" ht="30" customHeight="1" x14ac:dyDescent="0.2">
      <c r="A1" s="271" t="str">
        <f>"AR No. "&amp;'Database Export'!A3&amp;" - Tables"</f>
        <v>AR No. # - Tables</v>
      </c>
      <c r="B1" s="272"/>
      <c r="C1" s="272"/>
      <c r="D1" s="272"/>
      <c r="E1" s="272"/>
      <c r="F1" s="272"/>
      <c r="G1" s="272"/>
      <c r="H1" s="272"/>
      <c r="I1" s="272"/>
      <c r="J1" s="273"/>
      <c r="K1" s="73"/>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row>
    <row r="2" spans="1:50" ht="15" customHeight="1" x14ac:dyDescent="0.2">
      <c r="A2" s="274" t="str">
        <f>Narrative!A2</f>
        <v>Forklift Conversion Template style 2015</v>
      </c>
      <c r="B2" s="274"/>
      <c r="C2" s="274"/>
      <c r="D2" s="274"/>
      <c r="E2" s="274"/>
      <c r="F2" s="274"/>
      <c r="G2" s="274"/>
      <c r="H2" s="274"/>
      <c r="I2" s="274"/>
      <c r="J2" s="274"/>
      <c r="K2" s="74"/>
    </row>
    <row r="3" spans="1:50" ht="15" customHeight="1" x14ac:dyDescent="0.25">
      <c r="A3" s="308" t="s">
        <v>241</v>
      </c>
      <c r="B3" s="308"/>
      <c r="C3" s="308"/>
      <c r="D3" s="308"/>
      <c r="E3" s="308"/>
      <c r="F3" s="308"/>
      <c r="G3" s="308"/>
      <c r="H3" s="308"/>
      <c r="I3" s="308"/>
      <c r="J3" s="308"/>
    </row>
    <row r="4" spans="1:50" ht="15" customHeight="1" x14ac:dyDescent="0.2">
      <c r="A4" s="301" t="s">
        <v>305</v>
      </c>
      <c r="B4" s="301"/>
      <c r="C4" s="304" t="s">
        <v>242</v>
      </c>
      <c r="D4" s="304" t="s">
        <v>243</v>
      </c>
      <c r="E4" s="304" t="s">
        <v>244</v>
      </c>
      <c r="F4" s="304" t="s">
        <v>245</v>
      </c>
      <c r="G4" s="304" t="s">
        <v>246</v>
      </c>
      <c r="H4" s="304" t="s">
        <v>247</v>
      </c>
      <c r="I4" s="304" t="s">
        <v>248</v>
      </c>
      <c r="J4" s="304" t="s">
        <v>249</v>
      </c>
    </row>
    <row r="5" spans="1:50" ht="15" customHeight="1" x14ac:dyDescent="0.2">
      <c r="A5" s="302"/>
      <c r="B5" s="302"/>
      <c r="C5" s="305"/>
      <c r="D5" s="305"/>
      <c r="E5" s="305"/>
      <c r="F5" s="305"/>
      <c r="G5" s="305"/>
      <c r="H5" s="305"/>
      <c r="I5" s="305"/>
      <c r="J5" s="305"/>
    </row>
    <row r="6" spans="1:50" ht="15" customHeight="1" x14ac:dyDescent="0.2">
      <c r="A6" s="303"/>
      <c r="B6" s="303"/>
      <c r="C6" s="319"/>
      <c r="D6" s="319"/>
      <c r="E6" s="319"/>
      <c r="F6" s="319"/>
      <c r="G6" s="319"/>
      <c r="H6" s="319"/>
      <c r="I6" s="319"/>
      <c r="J6" s="319"/>
    </row>
    <row r="7" spans="1:50" ht="15" customHeight="1" x14ac:dyDescent="0.25">
      <c r="A7" s="75"/>
      <c r="B7" s="75"/>
      <c r="C7" s="125" t="s">
        <v>314</v>
      </c>
      <c r="D7" s="125" t="s">
        <v>315</v>
      </c>
      <c r="E7" s="126" t="s">
        <v>316</v>
      </c>
      <c r="F7" s="125" t="s">
        <v>317</v>
      </c>
      <c r="G7" s="126" t="s">
        <v>318</v>
      </c>
      <c r="H7" s="127" t="s">
        <v>319</v>
      </c>
      <c r="I7" s="125" t="s">
        <v>320</v>
      </c>
      <c r="J7" s="125" t="s">
        <v>321</v>
      </c>
    </row>
    <row r="8" spans="1:50" ht="15" customHeight="1" x14ac:dyDescent="0.2">
      <c r="A8" s="45"/>
      <c r="B8" s="46"/>
      <c r="C8" s="160" t="s">
        <v>250</v>
      </c>
      <c r="D8" s="160" t="s">
        <v>251</v>
      </c>
      <c r="E8" s="160" t="s">
        <v>252</v>
      </c>
      <c r="F8" s="160" t="s">
        <v>237</v>
      </c>
      <c r="G8" s="160" t="s">
        <v>237</v>
      </c>
      <c r="H8" s="160" t="s">
        <v>237</v>
      </c>
      <c r="I8" s="160" t="s">
        <v>250</v>
      </c>
      <c r="J8" s="160" t="s">
        <v>237</v>
      </c>
    </row>
    <row r="9" spans="1:50" ht="15" customHeight="1" x14ac:dyDescent="0.2">
      <c r="A9" s="313" t="str">
        <f>Inventory!A9</f>
        <v>T-568998A65</v>
      </c>
      <c r="B9" s="313"/>
      <c r="C9" s="77">
        <f>Inventory!F9/('Data Preparation'!$C$25)</f>
        <v>10100.009607351589</v>
      </c>
      <c r="D9" s="83">
        <f>C9/('Data Preparation'!$C$15)</f>
        <v>10.790608554862809</v>
      </c>
      <c r="E9" s="83">
        <f>D9*12</f>
        <v>129.48730265835371</v>
      </c>
      <c r="F9" s="84">
        <f>Inventory!C9*'Data Preparation'!$C$7</f>
        <v>4773.5999999999995</v>
      </c>
      <c r="G9" s="85">
        <f>C9*'Data Preparation'!$C$8</f>
        <v>663.71203133750225</v>
      </c>
      <c r="H9" s="85">
        <f>E9*'Data Preparation'!$C$9</f>
        <v>972.44964296423632</v>
      </c>
      <c r="I9" s="84">
        <f>Inventory!G9-(G9+H9)</f>
        <v>4363.8383256982615</v>
      </c>
      <c r="J9" s="84">
        <f>Inventory!H9-F9</f>
        <v>4212.0000000000009</v>
      </c>
    </row>
    <row r="10" spans="1:50" ht="15" customHeight="1" x14ac:dyDescent="0.2">
      <c r="A10" s="315" t="str">
        <f>Inventory!$A$10</f>
        <v>T-568998A70</v>
      </c>
      <c r="B10" s="315"/>
      <c r="C10" s="80">
        <f>Inventory!F10/('Data Preparation'!$C$25)</f>
        <v>9090.0086466164285</v>
      </c>
      <c r="D10" s="86">
        <f>C10/('Data Preparation'!$C$15)</f>
        <v>9.711547699376526</v>
      </c>
      <c r="E10" s="86">
        <f>D10*12</f>
        <v>116.53857239251832</v>
      </c>
      <c r="F10" s="87">
        <f>Inventory!C10*'Data Preparation'!$C$7</f>
        <v>3978</v>
      </c>
      <c r="G10" s="88">
        <f>C10*'Data Preparation'!$C$8</f>
        <v>597.34082820375193</v>
      </c>
      <c r="H10" s="88">
        <f>E10*'Data Preparation'!$C$9</f>
        <v>875.20467866781257</v>
      </c>
      <c r="I10" s="87">
        <f>Inventory!G10-(G10+H10)</f>
        <v>3927.4544931284354</v>
      </c>
      <c r="J10" s="87">
        <f>Inventory!H10-F10</f>
        <v>3670</v>
      </c>
    </row>
    <row r="11" spans="1:50" ht="15" customHeight="1" x14ac:dyDescent="0.2">
      <c r="A11" s="318" t="str">
        <f>Inventory!$A$11</f>
        <v>PA-55-969SP</v>
      </c>
      <c r="B11" s="318"/>
      <c r="C11" s="77">
        <f>Inventory!F11/('Data Preparation'!$C$25)</f>
        <v>8080.0076858812708</v>
      </c>
      <c r="D11" s="83">
        <f>C11/('Data Preparation'!$C$15)</f>
        <v>8.6324868438902467</v>
      </c>
      <c r="E11" s="83">
        <f>D11*12</f>
        <v>103.58984212668295</v>
      </c>
      <c r="F11" s="89">
        <f>Inventory!C11*'Data Preparation'!$C$7</f>
        <v>3182.4</v>
      </c>
      <c r="G11" s="90">
        <f>C11*'Data Preparation'!$C$8</f>
        <v>530.96962507000183</v>
      </c>
      <c r="H11" s="90">
        <f>E11*'Data Preparation'!$C$9</f>
        <v>777.95971437138894</v>
      </c>
      <c r="I11" s="89">
        <f>Inventory!G11-(G11+H11)</f>
        <v>3491.0706605586092</v>
      </c>
      <c r="J11" s="89">
        <f>Inventory!H11-F11</f>
        <v>2808.0000000000005</v>
      </c>
    </row>
    <row r="12" spans="1:50" ht="15" customHeight="1" x14ac:dyDescent="0.2">
      <c r="A12" s="315" t="str">
        <f>Inventory!$A$12</f>
        <v>PA-70-969SP</v>
      </c>
      <c r="B12" s="315"/>
      <c r="C12" s="80">
        <f>Inventory!F12/('Data Preparation'!$C$25)</f>
        <v>7070.0067251461114</v>
      </c>
      <c r="D12" s="86">
        <f>C12/('Data Preparation'!$C$15)</f>
        <v>7.5534259884039656</v>
      </c>
      <c r="E12" s="86">
        <f>D12*12</f>
        <v>90.641111860847587</v>
      </c>
      <c r="F12" s="87">
        <f>Inventory!C12*'Data Preparation'!$C$7</f>
        <v>2386.7999999999997</v>
      </c>
      <c r="G12" s="88">
        <f>C12*'Data Preparation'!$C$8</f>
        <v>464.59842193625155</v>
      </c>
      <c r="H12" s="88">
        <f>E12*'Data Preparation'!$C$9</f>
        <v>680.71475007496531</v>
      </c>
      <c r="I12" s="87">
        <f>Inventory!G12-(G12+H12)</f>
        <v>3054.6868279887831</v>
      </c>
      <c r="J12" s="87">
        <f>Inventory!H12-F12</f>
        <v>2306.0000000000005</v>
      </c>
    </row>
    <row r="13" spans="1:50" ht="15" customHeight="1" x14ac:dyDescent="0.2">
      <c r="A13" s="135" t="s">
        <v>151</v>
      </c>
      <c r="B13" s="136"/>
      <c r="C13" s="137">
        <f t="shared" ref="C13:J13" si="0">SUM(C9:C12)</f>
        <v>34340.0326649954</v>
      </c>
      <c r="D13" s="139">
        <f t="shared" si="0"/>
        <v>36.688069086533545</v>
      </c>
      <c r="E13" s="139">
        <f t="shared" si="0"/>
        <v>440.25682903840254</v>
      </c>
      <c r="F13" s="138">
        <f t="shared" si="0"/>
        <v>14320.799999999997</v>
      </c>
      <c r="G13" s="140">
        <f t="shared" si="0"/>
        <v>2256.6209065475077</v>
      </c>
      <c r="H13" s="140">
        <f t="shared" si="0"/>
        <v>3306.328786078403</v>
      </c>
      <c r="I13" s="138">
        <f t="shared" si="0"/>
        <v>14837.050307374087</v>
      </c>
      <c r="J13" s="138">
        <f t="shared" si="0"/>
        <v>12996.000000000002</v>
      </c>
    </row>
    <row r="14" spans="1:50" ht="15" customHeight="1" x14ac:dyDescent="0.2">
      <c r="A14" s="294" t="s">
        <v>240</v>
      </c>
      <c r="B14" s="294"/>
      <c r="C14" s="144">
        <f t="shared" ref="C14:J14" si="1">AVERAGE(C9:C12)</f>
        <v>8585.0081662488501</v>
      </c>
      <c r="D14" s="145">
        <f t="shared" si="1"/>
        <v>9.1720172716333863</v>
      </c>
      <c r="E14" s="145">
        <f t="shared" si="1"/>
        <v>110.06420725960064</v>
      </c>
      <c r="F14" s="142">
        <f t="shared" si="1"/>
        <v>3580.1999999999994</v>
      </c>
      <c r="G14" s="146">
        <f t="shared" si="1"/>
        <v>564.15522663687693</v>
      </c>
      <c r="H14" s="146">
        <f t="shared" si="1"/>
        <v>826.58219651960076</v>
      </c>
      <c r="I14" s="142">
        <f t="shared" si="1"/>
        <v>3709.2625768435219</v>
      </c>
      <c r="J14" s="142">
        <f t="shared" si="1"/>
        <v>3249.0000000000005</v>
      </c>
    </row>
    <row r="15" spans="1:50" ht="15" customHeight="1" x14ac:dyDescent="0.2"/>
    <row r="16" spans="1:5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spans="2:2" ht="15" customHeight="1" x14ac:dyDescent="0.2"/>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c r="B56" s="49" t="str">
        <f>"Incrementally purchase "&amp;Summary!C20&amp;" electric forklifts and purchase "&amp;TEXT(Implementation!F13,"# ")&amp;"charger and "&amp;TEXT(Implementation!G13,"# ")&amp;"batteries. Implementation will save "&amp;TEXT(X15,"$##,###")&amp;" in annual energy and operational costs after an initial cost of "&amp;TEXT(S19,"$###,###")&amp;". "&amp;"Payback period will be approximately "&amp;TEXT(X19,"0.0 ")&amp;"years."</f>
        <v>Incrementally purchase 4 electric forklifts and purchase 1 charger and 4 batteries. Implementation will save $ in annual energy and operational costs after an initial cost of $. Payback period will be approximately 0.0 years.</v>
      </c>
    </row>
    <row r="57" spans="2:2" ht="15" customHeight="1" x14ac:dyDescent="0.2"/>
    <row r="58" spans="2:2" ht="15" customHeight="1" x14ac:dyDescent="0.2"/>
    <row r="59" spans="2:2" ht="15" customHeight="1" x14ac:dyDescent="0.2"/>
    <row r="60" spans="2:2" ht="15" customHeight="1" x14ac:dyDescent="0.2"/>
    <row r="61" spans="2:2" ht="15" customHeight="1" x14ac:dyDescent="0.2"/>
    <row r="62" spans="2:2" ht="15" customHeight="1" x14ac:dyDescent="0.2"/>
    <row r="63" spans="2:2" ht="15" customHeight="1" x14ac:dyDescent="0.2"/>
    <row r="64" spans="2: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sheetData>
  <sheetProtection selectLockedCells="1"/>
  <mergeCells count="17">
    <mergeCell ref="A14:B14"/>
    <mergeCell ref="J4:J6"/>
    <mergeCell ref="A9:B9"/>
    <mergeCell ref="A10:B10"/>
    <mergeCell ref="G4:G6"/>
    <mergeCell ref="H4:H6"/>
    <mergeCell ref="I4:I6"/>
    <mergeCell ref="A4:B6"/>
    <mergeCell ref="C4:C6"/>
    <mergeCell ref="D4:D6"/>
    <mergeCell ref="E4:E6"/>
    <mergeCell ref="F4:F6"/>
    <mergeCell ref="A1:J1"/>
    <mergeCell ref="A2:J2"/>
    <mergeCell ref="A3:J3"/>
    <mergeCell ref="A11:B11"/>
    <mergeCell ref="A12:B12"/>
  </mergeCells>
  <printOptions horizontalCentered="1"/>
  <pageMargins left="0.25" right="0.25" top="0.5" bottom="0.75" header="0.3" footer="0.3"/>
  <pageSetup orientation="portrait" r:id="rId1"/>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9"/>
  <sheetViews>
    <sheetView showGridLines="0" view="pageBreakPreview" zoomScaleNormal="100" zoomScaleSheetLayoutView="100" workbookViewId="0">
      <selection activeCell="A3" sqref="A3:I3"/>
    </sheetView>
  </sheetViews>
  <sheetFormatPr defaultRowHeight="12.75" x14ac:dyDescent="0.2"/>
  <cols>
    <col min="1" max="1" width="16.6640625" style="49" customWidth="1"/>
    <col min="2" max="2" width="10.83203125" style="49" customWidth="1"/>
    <col min="3" max="3" width="12.5" style="49" customWidth="1"/>
    <col min="4" max="7" width="10.83203125" style="49" customWidth="1"/>
    <col min="8" max="9" width="12.5" style="49" customWidth="1"/>
    <col min="10" max="10" width="5.83203125" style="49" customWidth="1"/>
    <col min="11" max="11" width="10.83203125" style="49" customWidth="1"/>
    <col min="12" max="16384" width="9.33203125" style="49"/>
  </cols>
  <sheetData>
    <row r="1" spans="1:50" s="2" customFormat="1" ht="30" customHeight="1" x14ac:dyDescent="0.2">
      <c r="A1" s="271" t="str">
        <f>"AR No. "&amp;'Database Export'!A3&amp;" - Tables"</f>
        <v>AR No. # - Tables</v>
      </c>
      <c r="B1" s="272"/>
      <c r="C1" s="272"/>
      <c r="D1" s="272"/>
      <c r="E1" s="272"/>
      <c r="F1" s="272"/>
      <c r="G1" s="272"/>
      <c r="H1" s="272"/>
      <c r="I1" s="272"/>
      <c r="J1" s="273"/>
      <c r="K1" s="73"/>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row>
    <row r="2" spans="1:50" ht="15" customHeight="1" x14ac:dyDescent="0.2">
      <c r="A2" s="274" t="str">
        <f>Narrative!A2</f>
        <v>Forklift Conversion Template style 2015</v>
      </c>
      <c r="B2" s="274"/>
      <c r="C2" s="274"/>
      <c r="D2" s="274"/>
      <c r="E2" s="274"/>
      <c r="F2" s="274"/>
      <c r="G2" s="274"/>
      <c r="H2" s="274"/>
      <c r="I2" s="274"/>
      <c r="J2" s="74"/>
      <c r="K2" s="74"/>
    </row>
    <row r="3" spans="1:50" ht="15" customHeight="1" x14ac:dyDescent="0.25">
      <c r="A3" s="275" t="s">
        <v>175</v>
      </c>
      <c r="B3" s="275"/>
      <c r="C3" s="275"/>
      <c r="D3" s="275"/>
      <c r="E3" s="275"/>
      <c r="F3" s="275"/>
      <c r="G3" s="275"/>
      <c r="H3" s="275"/>
      <c r="I3" s="275"/>
      <c r="J3" s="187"/>
    </row>
    <row r="4" spans="1:50" ht="15" customHeight="1" x14ac:dyDescent="0.2">
      <c r="A4" s="281" t="s">
        <v>305</v>
      </c>
      <c r="B4" s="281"/>
      <c r="C4" s="276" t="s">
        <v>253</v>
      </c>
      <c r="D4" s="276" t="s">
        <v>254</v>
      </c>
      <c r="E4" s="276" t="s">
        <v>255</v>
      </c>
      <c r="F4" s="276" t="s">
        <v>256</v>
      </c>
      <c r="G4" s="276" t="s">
        <v>257</v>
      </c>
      <c r="H4" s="276" t="s">
        <v>258</v>
      </c>
      <c r="I4" s="276" t="s">
        <v>267</v>
      </c>
      <c r="J4" s="187"/>
    </row>
    <row r="5" spans="1:50" ht="15" customHeight="1" x14ac:dyDescent="0.2">
      <c r="A5" s="282"/>
      <c r="B5" s="282"/>
      <c r="C5" s="277"/>
      <c r="D5" s="277"/>
      <c r="E5" s="277"/>
      <c r="F5" s="277"/>
      <c r="G5" s="277"/>
      <c r="H5" s="277"/>
      <c r="I5" s="277"/>
      <c r="J5" s="187"/>
    </row>
    <row r="6" spans="1:50" ht="15" customHeight="1" x14ac:dyDescent="0.2">
      <c r="A6" s="283"/>
      <c r="B6" s="283"/>
      <c r="C6" s="278"/>
      <c r="D6" s="278"/>
      <c r="E6" s="278"/>
      <c r="F6" s="278"/>
      <c r="G6" s="278"/>
      <c r="H6" s="278"/>
      <c r="I6" s="278"/>
      <c r="J6" s="187"/>
    </row>
    <row r="7" spans="1:50" ht="15" customHeight="1" x14ac:dyDescent="0.25">
      <c r="A7" s="170"/>
      <c r="B7" s="170"/>
      <c r="C7" s="171" t="s">
        <v>327</v>
      </c>
      <c r="D7" s="171" t="s">
        <v>328</v>
      </c>
      <c r="E7" s="171" t="s">
        <v>329</v>
      </c>
      <c r="F7" s="171" t="s">
        <v>330</v>
      </c>
      <c r="G7" s="171" t="s">
        <v>331</v>
      </c>
      <c r="H7" s="171" t="s">
        <v>332</v>
      </c>
      <c r="I7" s="171" t="s">
        <v>333</v>
      </c>
      <c r="J7" s="187"/>
    </row>
    <row r="8" spans="1:50" ht="15" customHeight="1" x14ac:dyDescent="0.2">
      <c r="A8" s="188"/>
      <c r="B8" s="175"/>
      <c r="C8" s="176"/>
      <c r="D8" s="176" t="s">
        <v>259</v>
      </c>
      <c r="E8" s="176" t="s">
        <v>259</v>
      </c>
      <c r="F8" s="176" t="s">
        <v>260</v>
      </c>
      <c r="G8" s="176" t="s">
        <v>260</v>
      </c>
      <c r="H8" s="176"/>
      <c r="I8" s="176"/>
      <c r="J8" s="187"/>
    </row>
    <row r="9" spans="1:50" ht="15" customHeight="1" x14ac:dyDescent="0.2">
      <c r="A9" s="279" t="str">
        <f>Inventory!$A$9</f>
        <v>T-568998A65</v>
      </c>
      <c r="B9" s="279"/>
      <c r="C9" s="194">
        <v>30000</v>
      </c>
      <c r="D9" s="194">
        <v>1500</v>
      </c>
      <c r="E9" s="194">
        <v>800</v>
      </c>
      <c r="F9" s="195">
        <v>1</v>
      </c>
      <c r="G9" s="195">
        <v>1</v>
      </c>
      <c r="H9" s="196">
        <f>C9+D9*F9+E9*G9</f>
        <v>32300</v>
      </c>
      <c r="I9" s="167">
        <v>24000</v>
      </c>
      <c r="J9" s="187"/>
    </row>
    <row r="10" spans="1:50" ht="15" customHeight="1" x14ac:dyDescent="0.2">
      <c r="A10" s="321" t="str">
        <f>Inventory!$A$10</f>
        <v>T-568998A70</v>
      </c>
      <c r="B10" s="321"/>
      <c r="C10" s="197">
        <v>30000</v>
      </c>
      <c r="D10" s="197">
        <v>1500</v>
      </c>
      <c r="E10" s="197">
        <v>800</v>
      </c>
      <c r="F10" s="198">
        <v>0</v>
      </c>
      <c r="G10" s="198">
        <v>1</v>
      </c>
      <c r="H10" s="199">
        <f>C10+D10*F10+E10*G10</f>
        <v>30800</v>
      </c>
      <c r="I10" s="168">
        <v>24000</v>
      </c>
      <c r="J10" s="187"/>
    </row>
    <row r="11" spans="1:50" ht="15" customHeight="1" x14ac:dyDescent="0.2">
      <c r="A11" s="320" t="str">
        <f>Inventory!$A$11</f>
        <v>PA-55-969SP</v>
      </c>
      <c r="B11" s="320"/>
      <c r="C11" s="194">
        <v>30000</v>
      </c>
      <c r="D11" s="194">
        <v>1500</v>
      </c>
      <c r="E11" s="194">
        <v>800</v>
      </c>
      <c r="F11" s="195">
        <v>0</v>
      </c>
      <c r="G11" s="195">
        <v>1</v>
      </c>
      <c r="H11" s="196">
        <f>C11+D11*F11+E11*G11</f>
        <v>30800</v>
      </c>
      <c r="I11" s="167">
        <v>24000</v>
      </c>
      <c r="J11" s="187"/>
    </row>
    <row r="12" spans="1:50" ht="15" customHeight="1" x14ac:dyDescent="0.2">
      <c r="A12" s="321" t="str">
        <f>Inventory!$A$12</f>
        <v>PA-70-969SP</v>
      </c>
      <c r="B12" s="321"/>
      <c r="C12" s="200">
        <v>30000</v>
      </c>
      <c r="D12" s="200">
        <v>1500</v>
      </c>
      <c r="E12" s="200">
        <v>800</v>
      </c>
      <c r="F12" s="201">
        <v>0</v>
      </c>
      <c r="G12" s="201">
        <v>1</v>
      </c>
      <c r="H12" s="199">
        <f>C12+D12*F12+E12*G12</f>
        <v>30800</v>
      </c>
      <c r="I12" s="169">
        <v>24000</v>
      </c>
    </row>
    <row r="13" spans="1:50" ht="15" customHeight="1" x14ac:dyDescent="0.2">
      <c r="A13" s="182" t="s">
        <v>151</v>
      </c>
      <c r="B13" s="183"/>
      <c r="C13" s="185">
        <f t="shared" ref="C13:I13" si="0">SUM(C9:C12)</f>
        <v>120000</v>
      </c>
      <c r="D13" s="185">
        <f t="shared" si="0"/>
        <v>6000</v>
      </c>
      <c r="E13" s="185">
        <f t="shared" si="0"/>
        <v>3200</v>
      </c>
      <c r="F13" s="189">
        <f t="shared" si="0"/>
        <v>1</v>
      </c>
      <c r="G13" s="189">
        <f t="shared" si="0"/>
        <v>4</v>
      </c>
      <c r="H13" s="185">
        <f t="shared" si="0"/>
        <v>124700</v>
      </c>
      <c r="I13" s="185">
        <f t="shared" si="0"/>
        <v>96000</v>
      </c>
    </row>
    <row r="14" spans="1:50" ht="15" customHeight="1" x14ac:dyDescent="0.2">
      <c r="A14" s="294" t="s">
        <v>240</v>
      </c>
      <c r="B14" s="294"/>
      <c r="C14" s="142">
        <f t="shared" ref="C14:I14" si="1">AVERAGE(C9:C12)</f>
        <v>30000</v>
      </c>
      <c r="D14" s="142">
        <f t="shared" si="1"/>
        <v>1500</v>
      </c>
      <c r="E14" s="142">
        <f t="shared" si="1"/>
        <v>800</v>
      </c>
      <c r="F14" s="147">
        <f t="shared" si="1"/>
        <v>0.25</v>
      </c>
      <c r="G14" s="148">
        <f t="shared" si="1"/>
        <v>1</v>
      </c>
      <c r="H14" s="142">
        <f t="shared" si="1"/>
        <v>31175</v>
      </c>
      <c r="I14" s="142">
        <f t="shared" si="1"/>
        <v>24000</v>
      </c>
    </row>
    <row r="15" spans="1:50" ht="15" customHeight="1" x14ac:dyDescent="0.2"/>
    <row r="16" spans="1:5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10" ht="15" customHeight="1" x14ac:dyDescent="0.2"/>
    <row r="34" spans="1:10" ht="15" customHeight="1" x14ac:dyDescent="0.2"/>
    <row r="35" spans="1:10" ht="15" customHeight="1" x14ac:dyDescent="0.2"/>
    <row r="36" spans="1:10" ht="15" customHeight="1" x14ac:dyDescent="0.2"/>
    <row r="37" spans="1:10" ht="15" customHeight="1" x14ac:dyDescent="0.2"/>
    <row r="38" spans="1:10" ht="15" customHeight="1" x14ac:dyDescent="0.2"/>
    <row r="39" spans="1:10" ht="15" customHeight="1" x14ac:dyDescent="0.2"/>
    <row r="40" spans="1:10" ht="15" customHeight="1" x14ac:dyDescent="0.2"/>
    <row r="41" spans="1:10" ht="15" customHeight="1" x14ac:dyDescent="0.2"/>
    <row r="42" spans="1:10" ht="15" customHeight="1" x14ac:dyDescent="0.2"/>
    <row r="43" spans="1:10" ht="15" customHeight="1" x14ac:dyDescent="0.2">
      <c r="A43" s="289" t="s">
        <v>168</v>
      </c>
      <c r="B43" s="289"/>
      <c r="C43" s="289"/>
      <c r="D43" s="289"/>
      <c r="E43" s="289"/>
      <c r="F43" s="289"/>
      <c r="G43" s="289"/>
      <c r="H43" s="289"/>
      <c r="I43" s="289"/>
      <c r="J43" s="289"/>
    </row>
    <row r="44" spans="1:10" ht="15" customHeight="1" x14ac:dyDescent="0.2">
      <c r="A44" s="190" t="s">
        <v>264</v>
      </c>
      <c r="B44" s="191"/>
      <c r="C44" s="191"/>
      <c r="D44" s="191"/>
      <c r="E44" s="191"/>
      <c r="F44" s="192"/>
      <c r="G44" s="192"/>
      <c r="H44" s="192"/>
      <c r="I44" s="192"/>
    </row>
    <row r="45" spans="1:10" ht="15" customHeight="1" x14ac:dyDescent="0.2">
      <c r="A45" s="190" t="s">
        <v>265</v>
      </c>
      <c r="B45" s="193"/>
      <c r="C45" s="193"/>
      <c r="D45" s="193"/>
      <c r="E45" s="192"/>
      <c r="F45" s="192"/>
      <c r="G45" s="192"/>
      <c r="H45" s="192"/>
      <c r="I45" s="192"/>
    </row>
    <row r="46" spans="1:10" ht="15" customHeight="1" x14ac:dyDescent="0.2">
      <c r="A46" s="192"/>
      <c r="B46" s="192"/>
      <c r="C46" s="192"/>
      <c r="D46" s="192"/>
      <c r="E46" s="192"/>
      <c r="F46" s="192"/>
      <c r="G46" s="192"/>
      <c r="H46" s="192"/>
      <c r="I46" s="192"/>
    </row>
    <row r="47" spans="1:10" ht="15" customHeight="1" x14ac:dyDescent="0.2"/>
    <row r="48" spans="1:10" ht="15" customHeight="1" x14ac:dyDescent="0.2"/>
    <row r="49" spans="2:2" ht="15" customHeight="1" x14ac:dyDescent="0.2"/>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c r="B56" s="49" t="str">
        <f>"Incrementally purchase "&amp;Summary!C20&amp;" electric forklifts and purchase "&amp;TEXT(Implementation!F13,"# ")&amp;"charger and "&amp;TEXT(Implementation!G13,"# ")&amp;"batteries. Implementation will save "&amp;TEXT(X15,"$##,###")&amp;" in annual energy and operational costs after an initial cost of "&amp;TEXT(S19,"$###,###")&amp;". "&amp;"Payback period will be approximately "&amp;TEXT(X19,"0.0 ")&amp;"years."</f>
        <v>Incrementally purchase 4 electric forklifts and purchase 1 charger and 4 batteries. Implementation will save $ in annual energy and operational costs after an initial cost of $. Payback period will be approximately 0.0 years.</v>
      </c>
    </row>
    <row r="57" spans="2:2" ht="15" customHeight="1" x14ac:dyDescent="0.2"/>
    <row r="58" spans="2:2" ht="15" customHeight="1" x14ac:dyDescent="0.2"/>
    <row r="59" spans="2:2" ht="15" customHeight="1" x14ac:dyDescent="0.2"/>
    <row r="60" spans="2:2" ht="15" customHeight="1" x14ac:dyDescent="0.2"/>
    <row r="61" spans="2:2" ht="15" customHeight="1" x14ac:dyDescent="0.2"/>
    <row r="62" spans="2:2" ht="15" customHeight="1" x14ac:dyDescent="0.2"/>
    <row r="63" spans="2:2" ht="15" customHeight="1" x14ac:dyDescent="0.2"/>
    <row r="64" spans="2: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sheetData>
  <sheetProtection selectLockedCells="1"/>
  <mergeCells count="17">
    <mergeCell ref="A43:J43"/>
    <mergeCell ref="A11:B11"/>
    <mergeCell ref="A12:B12"/>
    <mergeCell ref="A14:B14"/>
    <mergeCell ref="A9:B9"/>
    <mergeCell ref="A10:B10"/>
    <mergeCell ref="F4:F6"/>
    <mergeCell ref="G4:G6"/>
    <mergeCell ref="H4:H6"/>
    <mergeCell ref="I4:I6"/>
    <mergeCell ref="A1:J1"/>
    <mergeCell ref="A2:I2"/>
    <mergeCell ref="A3:I3"/>
    <mergeCell ref="A4:B6"/>
    <mergeCell ref="C4:C6"/>
    <mergeCell ref="D4:D6"/>
    <mergeCell ref="E4:E6"/>
  </mergeCells>
  <printOptions horizontalCentered="1"/>
  <pageMargins left="0.25" right="0.25" top="0.5" bottom="0.75" header="0.3" footer="0.3"/>
  <pageSetup orientation="portrait" r:id="rId1"/>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6"/>
  <sheetViews>
    <sheetView showGridLines="0" view="pageBreakPreview" topLeftCell="A4" zoomScaleNormal="100" zoomScaleSheetLayoutView="100" workbookViewId="0">
      <selection activeCell="A3" sqref="A3"/>
    </sheetView>
  </sheetViews>
  <sheetFormatPr defaultRowHeight="14.25" x14ac:dyDescent="0.2"/>
  <cols>
    <col min="1" max="1" width="32.5" style="49" customWidth="1"/>
    <col min="2" max="2" width="6.6640625" style="49" customWidth="1"/>
    <col min="3" max="3" width="10.83203125" style="49" customWidth="1"/>
    <col min="4" max="5" width="10" style="49" customWidth="1"/>
    <col min="6" max="6" width="1.6640625" style="49" customWidth="1"/>
    <col min="7" max="7" width="36.6640625" style="49" customWidth="1"/>
    <col min="8" max="8" width="9.33203125" style="115"/>
    <col min="9" max="16384" width="9.33203125" style="49"/>
  </cols>
  <sheetData>
    <row r="1" spans="1:41" s="2" customFormat="1" ht="30" customHeight="1" x14ac:dyDescent="0.2">
      <c r="A1" s="269" t="str">
        <f>"AR No. "&amp;'[1]Database Export'!A3&amp;" - Analysis"</f>
        <v>AR No. # - Analysis</v>
      </c>
      <c r="B1" s="269"/>
      <c r="C1" s="269"/>
      <c r="D1" s="269"/>
      <c r="E1" s="269"/>
      <c r="F1" s="269"/>
      <c r="G1" s="269"/>
      <c r="H1" s="115"/>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row>
    <row r="2" spans="1:41" ht="15" customHeight="1" x14ac:dyDescent="0.2">
      <c r="A2" s="270" t="str">
        <f>Narrative!A2</f>
        <v>Forklift Conversion Template style 2015</v>
      </c>
      <c r="B2" s="270"/>
      <c r="C2" s="270"/>
      <c r="D2" s="270"/>
      <c r="E2" s="270"/>
      <c r="F2" s="270"/>
      <c r="G2" s="270"/>
    </row>
    <row r="3" spans="1:41" ht="15" customHeight="1" x14ac:dyDescent="0.2">
      <c r="A3" s="50" t="s">
        <v>285</v>
      </c>
      <c r="B3" s="50"/>
      <c r="C3" s="50"/>
      <c r="D3" s="50"/>
      <c r="E3" s="50"/>
      <c r="G3" s="50" t="s">
        <v>152</v>
      </c>
      <c r="H3" s="115" t="s">
        <v>284</v>
      </c>
    </row>
    <row r="4" spans="1:41" ht="15" customHeight="1" x14ac:dyDescent="0.25">
      <c r="A4" s="159" t="s">
        <v>286</v>
      </c>
      <c r="B4" s="159"/>
      <c r="C4" s="159"/>
      <c r="D4" s="159"/>
      <c r="E4" s="159"/>
      <c r="G4" s="159" t="s">
        <v>377</v>
      </c>
      <c r="H4" s="93"/>
      <c r="I4" s="93"/>
    </row>
    <row r="5" spans="1:41" ht="15" customHeight="1" x14ac:dyDescent="0.25">
      <c r="A5" s="155" t="s">
        <v>296</v>
      </c>
      <c r="B5" s="117" t="str">
        <f>"Incrementally purchase electric instead of propane forklifts when the propane forklifts need to be replaced"&amp;" This will decrease propane fuel use, operating costs, and emissions that are potentially hazardous in confined areas. Implementation will reduce energy and ancillary costs by "&amp;TEXT((Proposed!I13+Proposed!J13)/(Inventory!G13+Inventory!H13),"0.0%")&amp;". "</f>
        <v xml:space="preserve">Incrementally purchase electric instead of propane forklifts when the propane forklifts need to be replaced This will decrease propane fuel use, operating costs, and emissions that are potentially hazardous in confined areas. Implementation will reduce energy and ancillary costs by 58.3%. </v>
      </c>
      <c r="C5" s="118">
        <f>Inventory!F13*'Data Preparation'!$C$22</f>
        <v>373.72800000000001</v>
      </c>
      <c r="D5" s="119" t="s">
        <v>295</v>
      </c>
      <c r="E5" s="53" t="s">
        <v>347</v>
      </c>
      <c r="G5" s="113" t="s">
        <v>268</v>
      </c>
      <c r="H5" s="96"/>
      <c r="I5" s="96"/>
    </row>
    <row r="6" spans="1:41" ht="15" customHeight="1" x14ac:dyDescent="0.2">
      <c r="A6" s="155" t="s">
        <v>297</v>
      </c>
      <c r="B6" s="117" t="s">
        <v>350</v>
      </c>
      <c r="C6" s="120">
        <f>Inventory!G13</f>
        <v>20400</v>
      </c>
      <c r="D6" s="119" t="s">
        <v>287</v>
      </c>
      <c r="E6" s="53" t="s">
        <v>334</v>
      </c>
      <c r="G6" s="130"/>
      <c r="H6" s="98"/>
      <c r="I6" s="99"/>
    </row>
    <row r="7" spans="1:41" ht="15" customHeight="1" x14ac:dyDescent="0.2">
      <c r="A7" s="159" t="s">
        <v>288</v>
      </c>
      <c r="B7" s="159"/>
      <c r="C7" s="159"/>
      <c r="D7" s="159"/>
      <c r="E7" s="159"/>
      <c r="G7" s="114"/>
      <c r="H7" s="101"/>
      <c r="I7" s="101"/>
    </row>
    <row r="8" spans="1:41" ht="15" customHeight="1" x14ac:dyDescent="0.2">
      <c r="A8" s="155" t="s">
        <v>298</v>
      </c>
      <c r="B8" s="117" t="s">
        <v>289</v>
      </c>
      <c r="C8" s="118">
        <f>Proposed!C13</f>
        <v>34340.0326649954</v>
      </c>
      <c r="D8" s="119" t="s">
        <v>294</v>
      </c>
      <c r="E8" s="53" t="s">
        <v>334</v>
      </c>
      <c r="G8" s="113" t="s">
        <v>269</v>
      </c>
      <c r="H8" s="101"/>
      <c r="I8" s="101"/>
    </row>
    <row r="9" spans="1:41" ht="15" customHeight="1" x14ac:dyDescent="0.2">
      <c r="A9" s="155" t="s">
        <v>299</v>
      </c>
      <c r="B9" s="117" t="s">
        <v>351</v>
      </c>
      <c r="C9" s="118">
        <f>Proposed!E13</f>
        <v>440.25682903840254</v>
      </c>
      <c r="D9" s="119" t="s">
        <v>356</v>
      </c>
      <c r="E9" s="53" t="s">
        <v>334</v>
      </c>
      <c r="G9" s="114"/>
      <c r="H9" s="101"/>
      <c r="I9" s="101"/>
    </row>
    <row r="10" spans="1:41" ht="15" customHeight="1" x14ac:dyDescent="0.2">
      <c r="A10" s="155" t="s">
        <v>301</v>
      </c>
      <c r="B10" s="117" t="s">
        <v>352</v>
      </c>
      <c r="C10" s="120">
        <f>Proposed!G13</f>
        <v>2256.6209065475077</v>
      </c>
      <c r="D10" s="119" t="s">
        <v>287</v>
      </c>
      <c r="E10" s="53" t="s">
        <v>334</v>
      </c>
      <c r="G10" s="113" t="s">
        <v>274</v>
      </c>
      <c r="H10" s="101"/>
      <c r="I10" s="101"/>
    </row>
    <row r="11" spans="1:41" ht="15" customHeight="1" x14ac:dyDescent="0.2">
      <c r="A11" s="155" t="s">
        <v>300</v>
      </c>
      <c r="B11" s="117" t="s">
        <v>357</v>
      </c>
      <c r="C11" s="120">
        <f>Proposed!H13</f>
        <v>3306.328786078403</v>
      </c>
      <c r="D11" s="119" t="s">
        <v>287</v>
      </c>
      <c r="E11" s="53" t="s">
        <v>334</v>
      </c>
      <c r="G11" s="114"/>
    </row>
    <row r="12" spans="1:41" ht="15" customHeight="1" x14ac:dyDescent="0.2">
      <c r="A12" s="155" t="s">
        <v>248</v>
      </c>
      <c r="B12" s="117" t="s">
        <v>366</v>
      </c>
      <c r="C12" s="120">
        <f>Proposed!I13</f>
        <v>14837.050307374087</v>
      </c>
      <c r="D12" s="119" t="s">
        <v>287</v>
      </c>
      <c r="E12" s="53" t="s">
        <v>334</v>
      </c>
      <c r="G12" s="113" t="s">
        <v>275</v>
      </c>
    </row>
    <row r="13" spans="1:41" ht="15" customHeight="1" x14ac:dyDescent="0.2">
      <c r="A13" s="155"/>
      <c r="B13" s="117"/>
      <c r="C13" s="120"/>
      <c r="D13" s="119"/>
      <c r="E13" s="53"/>
      <c r="G13" s="114"/>
    </row>
    <row r="14" spans="1:41" ht="15" customHeight="1" x14ac:dyDescent="0.2">
      <c r="A14" s="50" t="s">
        <v>358</v>
      </c>
      <c r="B14" s="50"/>
      <c r="C14" s="50"/>
      <c r="D14" s="50"/>
      <c r="E14" s="50"/>
      <c r="G14" s="113" t="s">
        <v>276</v>
      </c>
    </row>
    <row r="15" spans="1:41" ht="15" customHeight="1" x14ac:dyDescent="0.2">
      <c r="A15" s="155" t="s">
        <v>359</v>
      </c>
      <c r="B15" s="117" t="s">
        <v>361</v>
      </c>
      <c r="C15" s="120">
        <f>Inventory!H13</f>
        <v>27316.799999999999</v>
      </c>
      <c r="D15" s="119" t="s">
        <v>287</v>
      </c>
      <c r="E15" s="53" t="s">
        <v>334</v>
      </c>
      <c r="G15" s="114"/>
    </row>
    <row r="16" spans="1:41" ht="15" customHeight="1" x14ac:dyDescent="0.2">
      <c r="A16" s="155" t="s">
        <v>360</v>
      </c>
      <c r="B16" s="117" t="s">
        <v>362</v>
      </c>
      <c r="C16" s="120">
        <f>Proposed!F13</f>
        <v>14320.799999999997</v>
      </c>
      <c r="D16" s="119" t="s">
        <v>287</v>
      </c>
      <c r="E16" s="53" t="s">
        <v>334</v>
      </c>
      <c r="G16" s="130"/>
    </row>
    <row r="17" spans="1:8" ht="15" customHeight="1" x14ac:dyDescent="0.2">
      <c r="A17" s="155" t="s">
        <v>363</v>
      </c>
      <c r="B17" s="117" t="s">
        <v>364</v>
      </c>
      <c r="C17" s="120">
        <f>Proposed!J13</f>
        <v>12996.000000000002</v>
      </c>
      <c r="D17" s="119" t="s">
        <v>365</v>
      </c>
      <c r="E17" s="53" t="s">
        <v>334</v>
      </c>
      <c r="G17" s="113" t="s">
        <v>277</v>
      </c>
    </row>
    <row r="18" spans="1:8" ht="15" customHeight="1" x14ac:dyDescent="0.2">
      <c r="A18" s="121"/>
      <c r="B18" s="121"/>
      <c r="C18" s="122"/>
      <c r="D18" s="121"/>
      <c r="E18" s="121"/>
      <c r="G18" s="114"/>
    </row>
    <row r="19" spans="1:8" ht="15" customHeight="1" x14ac:dyDescent="0.2">
      <c r="A19" s="50" t="s">
        <v>175</v>
      </c>
      <c r="B19" s="50"/>
      <c r="C19" s="50"/>
      <c r="D19" s="50"/>
      <c r="E19" s="50"/>
      <c r="G19" s="114"/>
    </row>
    <row r="20" spans="1:8" ht="15" customHeight="1" x14ac:dyDescent="0.2">
      <c r="A20" s="155" t="s">
        <v>388</v>
      </c>
      <c r="B20" s="117" t="s">
        <v>345</v>
      </c>
      <c r="C20" s="54">
        <f>COUNT(Implementation!C9:C12)</f>
        <v>4</v>
      </c>
      <c r="D20" s="119" t="s">
        <v>397</v>
      </c>
      <c r="E20" s="53" t="s">
        <v>343</v>
      </c>
      <c r="G20" s="113" t="s">
        <v>278</v>
      </c>
    </row>
    <row r="21" spans="1:8" ht="15" customHeight="1" x14ac:dyDescent="0.2">
      <c r="A21" s="155" t="s">
        <v>256</v>
      </c>
      <c r="B21" s="117" t="s">
        <v>339</v>
      </c>
      <c r="C21" s="54">
        <f>Implementation!F13</f>
        <v>1</v>
      </c>
      <c r="D21" s="119" t="s">
        <v>341</v>
      </c>
      <c r="E21" s="53" t="s">
        <v>334</v>
      </c>
      <c r="G21" s="130"/>
    </row>
    <row r="22" spans="1:8" ht="15" customHeight="1" x14ac:dyDescent="0.2">
      <c r="A22" s="155" t="s">
        <v>257</v>
      </c>
      <c r="B22" s="117" t="s">
        <v>340</v>
      </c>
      <c r="C22" s="54">
        <f>Implementation!G13</f>
        <v>4</v>
      </c>
      <c r="D22" s="119" t="s">
        <v>342</v>
      </c>
      <c r="E22" s="53" t="s">
        <v>334</v>
      </c>
      <c r="G22" s="113" t="s">
        <v>279</v>
      </c>
    </row>
    <row r="23" spans="1:8" ht="15" customHeight="1" x14ac:dyDescent="0.2">
      <c r="A23" s="155" t="s">
        <v>258</v>
      </c>
      <c r="B23" s="117" t="s">
        <v>338</v>
      </c>
      <c r="C23" s="120">
        <f>Implementation!H13</f>
        <v>124700</v>
      </c>
      <c r="D23" s="119"/>
      <c r="E23" s="53" t="s">
        <v>334</v>
      </c>
      <c r="G23" s="114"/>
    </row>
    <row r="24" spans="1:8" ht="15" customHeight="1" x14ac:dyDescent="0.2">
      <c r="A24" s="155" t="s">
        <v>267</v>
      </c>
      <c r="B24" s="117" t="s">
        <v>346</v>
      </c>
      <c r="C24" s="81">
        <f>Implementation!I13</f>
        <v>96000</v>
      </c>
      <c r="D24" s="119"/>
      <c r="E24" s="53" t="s">
        <v>353</v>
      </c>
      <c r="G24" s="113" t="s">
        <v>280</v>
      </c>
      <c r="H24" s="49"/>
    </row>
    <row r="25" spans="1:8" ht="15" customHeight="1" x14ac:dyDescent="0.2">
      <c r="A25" s="155"/>
      <c r="B25" s="117"/>
      <c r="C25" s="54"/>
      <c r="D25" s="119"/>
      <c r="E25" s="53"/>
      <c r="G25" s="129"/>
      <c r="H25" s="49"/>
    </row>
    <row r="26" spans="1:8" ht="15" customHeight="1" x14ac:dyDescent="0.2">
      <c r="G26" s="113" t="s">
        <v>281</v>
      </c>
      <c r="H26" s="49"/>
    </row>
    <row r="27" spans="1:8" ht="15" customHeight="1" x14ac:dyDescent="0.2">
      <c r="A27" s="50" t="s">
        <v>291</v>
      </c>
      <c r="B27" s="50"/>
      <c r="C27" s="50"/>
      <c r="D27" s="50"/>
      <c r="E27" s="50"/>
      <c r="G27" s="114"/>
      <c r="H27" s="49"/>
    </row>
    <row r="28" spans="1:8" ht="15" customHeight="1" x14ac:dyDescent="0.2">
      <c r="A28" s="155" t="s">
        <v>178</v>
      </c>
      <c r="B28" s="117" t="s">
        <v>290</v>
      </c>
      <c r="C28" s="120">
        <f>C12+C17</f>
        <v>27833.050307374091</v>
      </c>
      <c r="D28" s="49" t="s">
        <v>287</v>
      </c>
      <c r="E28" s="53" t="s">
        <v>348</v>
      </c>
      <c r="G28" s="113" t="s">
        <v>282</v>
      </c>
      <c r="H28" s="49"/>
    </row>
    <row r="29" spans="1:8" ht="15" customHeight="1" x14ac:dyDescent="0.2">
      <c r="A29" s="155" t="s">
        <v>34</v>
      </c>
      <c r="B29" s="117" t="s">
        <v>292</v>
      </c>
      <c r="C29" s="81">
        <f>C23-C24</f>
        <v>28700</v>
      </c>
      <c r="E29" s="53" t="s">
        <v>349</v>
      </c>
      <c r="G29" s="114"/>
      <c r="H29" s="49"/>
    </row>
    <row r="30" spans="1:8" ht="15" customHeight="1" x14ac:dyDescent="0.2">
      <c r="A30" s="155" t="s">
        <v>177</v>
      </c>
      <c r="B30" s="117" t="s">
        <v>293</v>
      </c>
      <c r="C30" s="116">
        <f>C29/C28</f>
        <v>1.0311482098818403</v>
      </c>
      <c r="D30" s="49" t="s">
        <v>375</v>
      </c>
      <c r="E30" s="53" t="s">
        <v>335</v>
      </c>
      <c r="G30" s="110" t="s">
        <v>283</v>
      </c>
      <c r="H30" s="49"/>
    </row>
    <row r="31" spans="1:8" ht="15" customHeight="1" x14ac:dyDescent="0.2">
      <c r="G31" s="114"/>
      <c r="H31" s="49"/>
    </row>
    <row r="32" spans="1:8" ht="15" customHeight="1" x14ac:dyDescent="0.2">
      <c r="A32" s="324" t="s">
        <v>169</v>
      </c>
      <c r="B32" s="324"/>
      <c r="C32" s="324"/>
      <c r="D32" s="324"/>
      <c r="E32" s="324"/>
      <c r="H32" s="49"/>
    </row>
    <row r="33" spans="1:8" ht="15" customHeight="1" x14ac:dyDescent="0.2">
      <c r="A33" s="228" t="s">
        <v>336</v>
      </c>
      <c r="B33" s="228"/>
      <c r="C33" s="228"/>
      <c r="D33" s="228"/>
      <c r="E33" s="228"/>
      <c r="G33" s="159" t="s">
        <v>376</v>
      </c>
      <c r="H33" s="49"/>
    </row>
    <row r="34" spans="1:8" ht="15" customHeight="1" x14ac:dyDescent="0.25">
      <c r="A34" s="190" t="s">
        <v>307</v>
      </c>
      <c r="B34" s="192"/>
      <c r="C34" s="192"/>
      <c r="D34" s="192"/>
      <c r="E34" s="192"/>
      <c r="G34" s="42" t="s">
        <v>367</v>
      </c>
      <c r="H34" s="49"/>
    </row>
    <row r="35" spans="1:8" ht="15" customHeight="1" x14ac:dyDescent="0.2">
      <c r="A35" s="190" t="s">
        <v>308</v>
      </c>
      <c r="B35" s="192"/>
      <c r="C35" s="192"/>
      <c r="D35" s="192"/>
      <c r="E35" s="192"/>
      <c r="H35" s="49"/>
    </row>
    <row r="36" spans="1:8" ht="15" customHeight="1" x14ac:dyDescent="0.2">
      <c r="A36" s="190" t="s">
        <v>310</v>
      </c>
      <c r="B36" s="192"/>
      <c r="C36" s="192"/>
      <c r="D36" s="192"/>
      <c r="E36" s="192"/>
      <c r="G36" s="109" t="s">
        <v>372</v>
      </c>
      <c r="H36" s="49"/>
    </row>
    <row r="37" spans="1:8" ht="15" customHeight="1" x14ac:dyDescent="0.25">
      <c r="A37" s="202" t="s">
        <v>309</v>
      </c>
      <c r="B37" s="203"/>
      <c r="C37" s="203"/>
      <c r="D37" s="203"/>
      <c r="E37" s="203"/>
      <c r="G37" s="93"/>
      <c r="H37" s="49"/>
    </row>
    <row r="38" spans="1:8" ht="15" customHeight="1" x14ac:dyDescent="0.2">
      <c r="A38" s="323" t="s">
        <v>337</v>
      </c>
      <c r="B38" s="323"/>
      <c r="C38" s="323"/>
      <c r="D38" s="323"/>
      <c r="E38" s="323"/>
      <c r="G38" s="109" t="s">
        <v>373</v>
      </c>
      <c r="H38" s="49"/>
    </row>
    <row r="39" spans="1:8" ht="15" customHeight="1" x14ac:dyDescent="0.2">
      <c r="A39" s="322" t="s">
        <v>355</v>
      </c>
      <c r="B39" s="322"/>
      <c r="C39" s="322"/>
      <c r="D39" s="322"/>
      <c r="E39" s="322"/>
      <c r="G39" s="101"/>
      <c r="H39" s="49"/>
    </row>
    <row r="40" spans="1:8" ht="15" customHeight="1" x14ac:dyDescent="0.2">
      <c r="A40" s="322" t="s">
        <v>344</v>
      </c>
      <c r="B40" s="322"/>
      <c r="C40" s="322"/>
      <c r="D40" s="322"/>
      <c r="E40" s="322"/>
      <c r="G40" s="109" t="s">
        <v>374</v>
      </c>
      <c r="H40" s="49"/>
    </row>
    <row r="41" spans="1:8" ht="15" customHeight="1" x14ac:dyDescent="0.2">
      <c r="A41" s="322" t="s">
        <v>354</v>
      </c>
      <c r="B41" s="322"/>
      <c r="C41" s="322"/>
      <c r="D41" s="322"/>
      <c r="E41" s="322"/>
      <c r="G41" s="101"/>
      <c r="H41" s="49"/>
    </row>
    <row r="42" spans="1:8" ht="15" customHeight="1" x14ac:dyDescent="0.2">
      <c r="A42" s="192"/>
      <c r="B42" s="192"/>
      <c r="C42" s="192"/>
      <c r="D42" s="192"/>
      <c r="E42" s="192"/>
      <c r="G42" s="101"/>
      <c r="H42" s="49"/>
    </row>
    <row r="43" spans="1:8" ht="15" customHeight="1" x14ac:dyDescent="0.2">
      <c r="A43" s="192"/>
      <c r="B43" s="192"/>
      <c r="C43" s="192"/>
      <c r="D43" s="192"/>
      <c r="E43" s="192"/>
      <c r="H43" s="49"/>
    </row>
    <row r="44" spans="1:8" ht="15" customHeight="1" x14ac:dyDescent="0.2">
      <c r="A44" s="192"/>
      <c r="B44" s="192"/>
      <c r="C44" s="192"/>
      <c r="D44" s="192"/>
      <c r="E44" s="192"/>
      <c r="H44" s="49"/>
    </row>
    <row r="45" spans="1:8" ht="15" customHeight="1" x14ac:dyDescent="0.2">
      <c r="A45" s="192"/>
      <c r="B45" s="192"/>
      <c r="C45" s="192"/>
      <c r="D45" s="192"/>
      <c r="E45" s="192"/>
      <c r="H45" s="49"/>
    </row>
    <row r="46" spans="1:8" ht="15" customHeight="1" x14ac:dyDescent="0.2">
      <c r="A46" s="192"/>
      <c r="B46" s="192"/>
      <c r="C46" s="192"/>
      <c r="D46" s="192"/>
      <c r="E46" s="192"/>
      <c r="H46" s="49"/>
    </row>
    <row r="47" spans="1:8" ht="15" customHeight="1" x14ac:dyDescent="0.2">
      <c r="H47" s="49"/>
    </row>
    <row r="48" spans="1:8" ht="15" customHeight="1" x14ac:dyDescent="0.2">
      <c r="H48" s="49"/>
    </row>
    <row r="49" spans="2:8" ht="15" customHeight="1" x14ac:dyDescent="0.2">
      <c r="H49" s="49"/>
    </row>
    <row r="50" spans="2:8" ht="15" customHeight="1" x14ac:dyDescent="0.2">
      <c r="H50" s="49"/>
    </row>
    <row r="51" spans="2:8" ht="15" customHeight="1" x14ac:dyDescent="0.2">
      <c r="H51" s="49"/>
    </row>
    <row r="52" spans="2:8" ht="15" customHeight="1" x14ac:dyDescent="0.2">
      <c r="H52" s="49"/>
    </row>
    <row r="53" spans="2:8" ht="15" customHeight="1" x14ac:dyDescent="0.2">
      <c r="H53" s="49"/>
    </row>
    <row r="54" spans="2:8" ht="15" customHeight="1" x14ac:dyDescent="0.2">
      <c r="H54" s="49"/>
    </row>
    <row r="55" spans="2:8" ht="15" customHeight="1" x14ac:dyDescent="0.2">
      <c r="H55" s="49"/>
    </row>
    <row r="56" spans="2:8" ht="15" customHeight="1" x14ac:dyDescent="0.2">
      <c r="B56" s="49" t="str">
        <f>"Incrementally purchase "&amp;Summary!C20&amp;" electric forklifts and purchase "&amp;TEXT(Implementation!F13,"# ")&amp;"charger and "&amp;TEXT(Implementation!G13,"# ")&amp;"batteries. Implementation will save "&amp;TEXT(X15,"$##,###")&amp;" in annual energy and operational costs after an initial cost of "&amp;TEXT(S19,"$###,###")&amp;". "&amp;"Payback period will be approximately "&amp;TEXT(X19,"0.0 ")&amp;"years."</f>
        <v>Incrementally purchase 4 electric forklifts and purchase 1 charger and 4 batteries. Implementation will save $ in annual energy and operational costs after an initial cost of $. Payback period will be approximately 0.0 years.</v>
      </c>
      <c r="H56" s="49"/>
    </row>
    <row r="57" spans="2:8" ht="15" customHeight="1" x14ac:dyDescent="0.2">
      <c r="H57" s="49"/>
    </row>
    <row r="58" spans="2:8" ht="15" customHeight="1" x14ac:dyDescent="0.2">
      <c r="H58" s="49"/>
    </row>
    <row r="59" spans="2:8" ht="15" customHeight="1" x14ac:dyDescent="0.2">
      <c r="H59" s="49"/>
    </row>
    <row r="60" spans="2:8" ht="15" customHeight="1" x14ac:dyDescent="0.2">
      <c r="H60" s="49"/>
    </row>
    <row r="61" spans="2:8" ht="15" customHeight="1" x14ac:dyDescent="0.2">
      <c r="H61" s="49"/>
    </row>
    <row r="62" spans="2:8" ht="15" customHeight="1" x14ac:dyDescent="0.2">
      <c r="G62" s="128"/>
      <c r="H62" s="49"/>
    </row>
    <row r="63" spans="2:8" ht="15" customHeight="1" x14ac:dyDescent="0.2">
      <c r="G63" s="128"/>
      <c r="H63" s="49"/>
    </row>
    <row r="64" spans="2:8" ht="15" customHeight="1" x14ac:dyDescent="0.2">
      <c r="H64" s="49"/>
    </row>
    <row r="65" spans="7:8" ht="15" customHeight="1" x14ac:dyDescent="0.2">
      <c r="H65" s="49"/>
    </row>
    <row r="66" spans="7:8" ht="15" customHeight="1" x14ac:dyDescent="0.2">
      <c r="H66" s="49"/>
    </row>
    <row r="67" spans="7:8" ht="15" customHeight="1" x14ac:dyDescent="0.2">
      <c r="H67" s="49"/>
    </row>
    <row r="68" spans="7:8" ht="15" customHeight="1" x14ac:dyDescent="0.2">
      <c r="H68" s="49"/>
    </row>
    <row r="69" spans="7:8" ht="15" customHeight="1" x14ac:dyDescent="0.2">
      <c r="H69" s="49"/>
    </row>
    <row r="70" spans="7:8" ht="15" customHeight="1" x14ac:dyDescent="0.2">
      <c r="G70" s="121"/>
      <c r="H70" s="49"/>
    </row>
    <row r="71" spans="7:8" ht="15" customHeight="1" x14ac:dyDescent="0.2">
      <c r="H71" s="49"/>
    </row>
    <row r="72" spans="7:8" ht="15" customHeight="1" x14ac:dyDescent="0.2">
      <c r="H72" s="49"/>
    </row>
    <row r="73" spans="7:8" ht="15" customHeight="1" x14ac:dyDescent="0.2">
      <c r="H73" s="49"/>
    </row>
    <row r="74" spans="7:8" ht="15" customHeight="1" x14ac:dyDescent="0.2">
      <c r="H74" s="49"/>
    </row>
    <row r="75" spans="7:8" ht="15" customHeight="1" x14ac:dyDescent="0.2">
      <c r="H75" s="49"/>
    </row>
    <row r="76" spans="7:8" ht="15" customHeight="1" x14ac:dyDescent="0.2">
      <c r="H76" s="49"/>
    </row>
    <row r="77" spans="7:8" ht="15" customHeight="1" x14ac:dyDescent="0.2">
      <c r="H77" s="49"/>
    </row>
    <row r="78" spans="7:8" ht="15" customHeight="1" x14ac:dyDescent="0.2">
      <c r="H78" s="49"/>
    </row>
    <row r="79" spans="7:8" ht="15" customHeight="1" x14ac:dyDescent="0.2">
      <c r="H79" s="49"/>
    </row>
    <row r="80" spans="7:8" ht="15" customHeight="1" x14ac:dyDescent="0.2">
      <c r="H80" s="49"/>
    </row>
    <row r="81" spans="8:8" ht="15" customHeight="1" x14ac:dyDescent="0.2">
      <c r="H81" s="49"/>
    </row>
    <row r="82" spans="8:8" ht="15" customHeight="1" x14ac:dyDescent="0.2">
      <c r="H82" s="49"/>
    </row>
    <row r="83" spans="8:8" ht="15" customHeight="1" x14ac:dyDescent="0.2">
      <c r="H83" s="49"/>
    </row>
    <row r="84" spans="8:8" ht="15" customHeight="1" x14ac:dyDescent="0.2">
      <c r="H84" s="49"/>
    </row>
    <row r="85" spans="8:8" ht="15" customHeight="1" x14ac:dyDescent="0.2">
      <c r="H85" s="49"/>
    </row>
    <row r="86" spans="8:8" ht="15" customHeight="1" x14ac:dyDescent="0.2">
      <c r="H86" s="49"/>
    </row>
    <row r="87" spans="8:8" ht="15" customHeight="1" x14ac:dyDescent="0.2">
      <c r="H87" s="49"/>
    </row>
    <row r="88" spans="8:8" ht="15" customHeight="1" x14ac:dyDescent="0.2">
      <c r="H88" s="49"/>
    </row>
    <row r="89" spans="8:8" ht="15" customHeight="1" x14ac:dyDescent="0.2">
      <c r="H89" s="49"/>
    </row>
    <row r="90" spans="8:8" ht="15" customHeight="1" x14ac:dyDescent="0.2">
      <c r="H90" s="49"/>
    </row>
    <row r="91" spans="8:8" ht="15" customHeight="1" x14ac:dyDescent="0.2">
      <c r="H91" s="49"/>
    </row>
    <row r="92" spans="8:8" ht="15" customHeight="1" x14ac:dyDescent="0.2">
      <c r="H92" s="49"/>
    </row>
    <row r="93" spans="8:8" ht="15" customHeight="1" x14ac:dyDescent="0.2">
      <c r="H93" s="49"/>
    </row>
    <row r="94" spans="8:8" ht="15" customHeight="1" x14ac:dyDescent="0.2">
      <c r="H94" s="49"/>
    </row>
    <row r="95" spans="8:8" ht="15" customHeight="1" x14ac:dyDescent="0.2">
      <c r="H95" s="49"/>
    </row>
    <row r="96" spans="8:8" ht="15" customHeight="1" x14ac:dyDescent="0.2">
      <c r="H96" s="49"/>
    </row>
    <row r="97" spans="8:8" ht="15" customHeight="1" x14ac:dyDescent="0.2">
      <c r="H97" s="49"/>
    </row>
    <row r="98" spans="8:8" ht="15" customHeight="1" x14ac:dyDescent="0.2">
      <c r="H98" s="49"/>
    </row>
    <row r="99" spans="8:8" ht="15" customHeight="1" x14ac:dyDescent="0.2">
      <c r="H99" s="49"/>
    </row>
    <row r="100" spans="8:8" ht="15" customHeight="1" x14ac:dyDescent="0.2">
      <c r="H100" s="49"/>
    </row>
    <row r="101" spans="8:8" ht="15" customHeight="1" x14ac:dyDescent="0.2">
      <c r="H101" s="49"/>
    </row>
    <row r="102" spans="8:8" ht="15" customHeight="1" x14ac:dyDescent="0.2">
      <c r="H102" s="49"/>
    </row>
    <row r="103" spans="8:8" ht="15" customHeight="1" x14ac:dyDescent="0.2">
      <c r="H103" s="49"/>
    </row>
    <row r="104" spans="8:8" ht="15" customHeight="1" x14ac:dyDescent="0.2">
      <c r="H104" s="49"/>
    </row>
    <row r="105" spans="8:8" ht="15" customHeight="1" x14ac:dyDescent="0.2">
      <c r="H105" s="49"/>
    </row>
    <row r="106" spans="8:8" ht="15" customHeight="1" x14ac:dyDescent="0.2">
      <c r="H106" s="49"/>
    </row>
    <row r="107" spans="8:8" ht="15" customHeight="1" x14ac:dyDescent="0.2">
      <c r="H107" s="49"/>
    </row>
    <row r="108" spans="8:8" ht="15" customHeight="1" x14ac:dyDescent="0.2">
      <c r="H108" s="49"/>
    </row>
    <row r="109" spans="8:8" ht="15" customHeight="1" x14ac:dyDescent="0.2">
      <c r="H109" s="49"/>
    </row>
    <row r="110" spans="8:8" ht="15" customHeight="1" x14ac:dyDescent="0.2">
      <c r="H110" s="49"/>
    </row>
    <row r="111" spans="8:8" ht="15" customHeight="1" x14ac:dyDescent="0.2">
      <c r="H111" s="49"/>
    </row>
    <row r="112" spans="8:8" ht="15" customHeight="1" x14ac:dyDescent="0.2">
      <c r="H112" s="49"/>
    </row>
    <row r="113" spans="8:8" ht="15" customHeight="1" x14ac:dyDescent="0.2">
      <c r="H113" s="49"/>
    </row>
    <row r="114" spans="8:8" ht="15" customHeight="1" x14ac:dyDescent="0.2">
      <c r="H114" s="49"/>
    </row>
    <row r="115" spans="8:8" ht="15" customHeight="1" x14ac:dyDescent="0.2">
      <c r="H115" s="49"/>
    </row>
    <row r="116" spans="8:8" ht="15" customHeight="1" x14ac:dyDescent="0.2">
      <c r="H116" s="49"/>
    </row>
    <row r="117" spans="8:8" ht="15" customHeight="1" x14ac:dyDescent="0.2">
      <c r="H117" s="49"/>
    </row>
    <row r="118" spans="8:8" ht="15" customHeight="1" x14ac:dyDescent="0.2">
      <c r="H118" s="49"/>
    </row>
    <row r="119" spans="8:8" ht="15" customHeight="1" x14ac:dyDescent="0.2">
      <c r="H119" s="49"/>
    </row>
    <row r="120" spans="8:8" ht="15" customHeight="1" x14ac:dyDescent="0.2">
      <c r="H120" s="49"/>
    </row>
    <row r="121" spans="8:8" ht="15" customHeight="1" x14ac:dyDescent="0.2">
      <c r="H121" s="49"/>
    </row>
    <row r="122" spans="8:8" ht="15" customHeight="1" x14ac:dyDescent="0.2">
      <c r="H122" s="49"/>
    </row>
    <row r="123" spans="8:8" ht="15" customHeight="1" x14ac:dyDescent="0.2">
      <c r="H123" s="49"/>
    </row>
    <row r="124" spans="8:8" ht="15" customHeight="1" x14ac:dyDescent="0.2">
      <c r="H124" s="49"/>
    </row>
    <row r="125" spans="8:8" ht="15" customHeight="1" x14ac:dyDescent="0.2">
      <c r="H125" s="49"/>
    </row>
    <row r="126" spans="8:8" ht="15" customHeight="1" x14ac:dyDescent="0.2">
      <c r="H126" s="49"/>
    </row>
    <row r="127" spans="8:8" ht="15" customHeight="1" x14ac:dyDescent="0.2">
      <c r="H127" s="49"/>
    </row>
    <row r="128" spans="8:8" ht="15" customHeight="1" x14ac:dyDescent="0.2">
      <c r="H128" s="49"/>
    </row>
    <row r="129" spans="8:8" ht="15" customHeight="1" x14ac:dyDescent="0.2">
      <c r="H129" s="49"/>
    </row>
    <row r="130" spans="8:8" ht="15" customHeight="1" x14ac:dyDescent="0.2">
      <c r="H130" s="49"/>
    </row>
    <row r="131" spans="8:8" ht="15" customHeight="1" x14ac:dyDescent="0.2">
      <c r="H131" s="49"/>
    </row>
    <row r="132" spans="8:8" ht="15" customHeight="1" x14ac:dyDescent="0.2">
      <c r="H132" s="49"/>
    </row>
    <row r="133" spans="8:8" ht="15" customHeight="1" x14ac:dyDescent="0.2">
      <c r="H133" s="49"/>
    </row>
    <row r="134" spans="8:8" ht="15" customHeight="1" x14ac:dyDescent="0.2">
      <c r="H134" s="49"/>
    </row>
    <row r="135" spans="8:8" ht="15" customHeight="1" x14ac:dyDescent="0.2">
      <c r="H135" s="49"/>
    </row>
    <row r="136" spans="8:8" ht="15" customHeight="1" x14ac:dyDescent="0.2">
      <c r="H136" s="49"/>
    </row>
    <row r="137" spans="8:8" ht="15" customHeight="1" x14ac:dyDescent="0.2">
      <c r="H137" s="49"/>
    </row>
    <row r="138" spans="8:8" ht="15" customHeight="1" x14ac:dyDescent="0.2">
      <c r="H138" s="49"/>
    </row>
    <row r="139" spans="8:8" ht="15" customHeight="1" x14ac:dyDescent="0.2">
      <c r="H139" s="49"/>
    </row>
    <row r="140" spans="8:8" ht="15" customHeight="1" x14ac:dyDescent="0.2">
      <c r="H140" s="49"/>
    </row>
    <row r="141" spans="8:8" ht="15" customHeight="1" x14ac:dyDescent="0.2">
      <c r="H141" s="49"/>
    </row>
    <row r="142" spans="8:8" ht="15" customHeight="1" x14ac:dyDescent="0.2">
      <c r="H142" s="49"/>
    </row>
    <row r="143" spans="8:8" ht="15" customHeight="1" x14ac:dyDescent="0.2">
      <c r="H143" s="49"/>
    </row>
    <row r="144" spans="8:8" ht="15" customHeight="1" x14ac:dyDescent="0.2">
      <c r="H144" s="49"/>
    </row>
    <row r="145" spans="8:8" ht="15" customHeight="1" x14ac:dyDescent="0.2">
      <c r="H145" s="49"/>
    </row>
    <row r="146" spans="8:8" ht="15" customHeight="1" x14ac:dyDescent="0.2">
      <c r="H146" s="49"/>
    </row>
    <row r="147" spans="8:8" ht="15" customHeight="1" x14ac:dyDescent="0.2">
      <c r="H147" s="49"/>
    </row>
    <row r="148" spans="8:8" ht="15" customHeight="1" x14ac:dyDescent="0.2">
      <c r="H148" s="49"/>
    </row>
    <row r="149" spans="8:8" ht="15" customHeight="1" x14ac:dyDescent="0.2">
      <c r="H149" s="49"/>
    </row>
    <row r="150" spans="8:8" ht="15" customHeight="1" x14ac:dyDescent="0.2">
      <c r="H150" s="49"/>
    </row>
    <row r="151" spans="8:8" ht="15" customHeight="1" x14ac:dyDescent="0.2">
      <c r="H151" s="49"/>
    </row>
    <row r="152" spans="8:8" ht="15" customHeight="1" x14ac:dyDescent="0.2">
      <c r="H152" s="49"/>
    </row>
    <row r="153" spans="8:8" ht="15" customHeight="1" x14ac:dyDescent="0.2">
      <c r="H153" s="49"/>
    </row>
    <row r="154" spans="8:8" ht="15" customHeight="1" x14ac:dyDescent="0.2">
      <c r="H154" s="49"/>
    </row>
    <row r="155" spans="8:8" ht="15" customHeight="1" x14ac:dyDescent="0.2">
      <c r="H155" s="49"/>
    </row>
    <row r="156" spans="8:8" ht="15" customHeight="1" x14ac:dyDescent="0.2">
      <c r="H156" s="49"/>
    </row>
    <row r="157" spans="8:8" ht="15" customHeight="1" x14ac:dyDescent="0.2">
      <c r="H157" s="49"/>
    </row>
    <row r="158" spans="8:8" ht="15" customHeight="1" x14ac:dyDescent="0.2">
      <c r="H158" s="49"/>
    </row>
    <row r="159" spans="8:8" ht="15" customHeight="1" x14ac:dyDescent="0.2">
      <c r="H159" s="49"/>
    </row>
    <row r="160" spans="8:8" ht="15" customHeight="1" x14ac:dyDescent="0.2">
      <c r="H160" s="49"/>
    </row>
    <row r="161" spans="8:8" ht="15" customHeight="1" x14ac:dyDescent="0.2">
      <c r="H161" s="49"/>
    </row>
    <row r="162" spans="8:8" ht="15" customHeight="1" x14ac:dyDescent="0.2">
      <c r="H162" s="49"/>
    </row>
    <row r="163" spans="8:8" ht="15" customHeight="1" x14ac:dyDescent="0.2">
      <c r="H163" s="49"/>
    </row>
    <row r="164" spans="8:8" ht="15" customHeight="1" x14ac:dyDescent="0.2">
      <c r="H164" s="49"/>
    </row>
    <row r="165" spans="8:8" ht="15" customHeight="1" x14ac:dyDescent="0.2">
      <c r="H165" s="49"/>
    </row>
    <row r="166" spans="8:8" ht="15" customHeight="1" x14ac:dyDescent="0.2">
      <c r="H166" s="49"/>
    </row>
    <row r="167" spans="8:8" ht="15" customHeight="1" x14ac:dyDescent="0.2">
      <c r="H167" s="49"/>
    </row>
    <row r="168" spans="8:8" ht="15" customHeight="1" x14ac:dyDescent="0.2">
      <c r="H168" s="49"/>
    </row>
    <row r="169" spans="8:8" ht="15" customHeight="1" x14ac:dyDescent="0.2">
      <c r="H169" s="49"/>
    </row>
    <row r="170" spans="8:8" ht="15" customHeight="1" x14ac:dyDescent="0.2">
      <c r="H170" s="49"/>
    </row>
    <row r="171" spans="8:8" ht="15" customHeight="1" x14ac:dyDescent="0.2">
      <c r="H171" s="49"/>
    </row>
    <row r="172" spans="8:8" ht="15" customHeight="1" x14ac:dyDescent="0.2">
      <c r="H172" s="49"/>
    </row>
    <row r="173" spans="8:8" ht="15" customHeight="1" x14ac:dyDescent="0.2">
      <c r="H173" s="49"/>
    </row>
    <row r="174" spans="8:8" ht="15" customHeight="1" x14ac:dyDescent="0.2">
      <c r="H174" s="49"/>
    </row>
    <row r="175" spans="8:8" ht="15" customHeight="1" x14ac:dyDescent="0.2">
      <c r="H175" s="49"/>
    </row>
    <row r="176" spans="8:8" ht="15" customHeight="1" x14ac:dyDescent="0.2">
      <c r="H176" s="49"/>
    </row>
    <row r="177" spans="8:8" ht="15" customHeight="1" x14ac:dyDescent="0.2">
      <c r="H177" s="49"/>
    </row>
    <row r="178" spans="8:8" ht="15" customHeight="1" x14ac:dyDescent="0.2">
      <c r="H178" s="49"/>
    </row>
    <row r="179" spans="8:8" ht="15" customHeight="1" x14ac:dyDescent="0.2">
      <c r="H179" s="49"/>
    </row>
    <row r="180" spans="8:8" ht="15" customHeight="1" x14ac:dyDescent="0.2">
      <c r="H180" s="49"/>
    </row>
    <row r="181" spans="8:8" ht="15" customHeight="1" x14ac:dyDescent="0.2">
      <c r="H181" s="49"/>
    </row>
    <row r="182" spans="8:8" ht="15" customHeight="1" x14ac:dyDescent="0.2">
      <c r="H182" s="49"/>
    </row>
    <row r="183" spans="8:8" ht="15" customHeight="1" x14ac:dyDescent="0.2">
      <c r="H183" s="49"/>
    </row>
    <row r="184" spans="8:8" ht="15" customHeight="1" x14ac:dyDescent="0.2">
      <c r="H184" s="49"/>
    </row>
    <row r="185" spans="8:8" ht="15" customHeight="1" x14ac:dyDescent="0.2">
      <c r="H185" s="49"/>
    </row>
    <row r="186" spans="8:8" ht="15" customHeight="1" x14ac:dyDescent="0.2">
      <c r="H186" s="49"/>
    </row>
    <row r="187" spans="8:8" ht="15" customHeight="1" x14ac:dyDescent="0.2">
      <c r="H187" s="49"/>
    </row>
    <row r="188" spans="8:8" ht="15" customHeight="1" x14ac:dyDescent="0.2">
      <c r="H188" s="49"/>
    </row>
    <row r="189" spans="8:8" ht="15" customHeight="1" x14ac:dyDescent="0.2">
      <c r="H189" s="49"/>
    </row>
    <row r="190" spans="8:8" ht="15" customHeight="1" x14ac:dyDescent="0.2">
      <c r="H190" s="49"/>
    </row>
    <row r="191" spans="8:8" ht="15" customHeight="1" x14ac:dyDescent="0.2">
      <c r="H191" s="49"/>
    </row>
    <row r="192" spans="8:8" ht="15" customHeight="1" x14ac:dyDescent="0.2">
      <c r="H192" s="49"/>
    </row>
    <row r="193" spans="8:8" ht="15" customHeight="1" x14ac:dyDescent="0.2">
      <c r="H193" s="49"/>
    </row>
    <row r="194" spans="8:8" ht="15" customHeight="1" x14ac:dyDescent="0.2">
      <c r="H194" s="49"/>
    </row>
    <row r="195" spans="8:8" ht="15" customHeight="1" x14ac:dyDescent="0.2">
      <c r="H195" s="49"/>
    </row>
    <row r="196" spans="8:8" ht="15" customHeight="1" x14ac:dyDescent="0.2">
      <c r="H196" s="49"/>
    </row>
    <row r="197" spans="8:8" ht="15" customHeight="1" x14ac:dyDescent="0.2">
      <c r="H197" s="49"/>
    </row>
    <row r="198" spans="8:8" ht="15" customHeight="1" x14ac:dyDescent="0.2">
      <c r="H198" s="49"/>
    </row>
    <row r="199" spans="8:8" ht="15" customHeight="1" x14ac:dyDescent="0.2">
      <c r="H199" s="49"/>
    </row>
    <row r="200" spans="8:8" ht="15" customHeight="1" x14ac:dyDescent="0.2">
      <c r="H200" s="49"/>
    </row>
    <row r="201" spans="8:8" ht="15" customHeight="1" x14ac:dyDescent="0.2">
      <c r="H201" s="49"/>
    </row>
    <row r="202" spans="8:8" ht="15" customHeight="1" x14ac:dyDescent="0.2">
      <c r="H202" s="49"/>
    </row>
    <row r="203" spans="8:8" ht="15" customHeight="1" x14ac:dyDescent="0.2">
      <c r="H203" s="49"/>
    </row>
    <row r="204" spans="8:8" ht="15" customHeight="1" x14ac:dyDescent="0.2">
      <c r="H204" s="49"/>
    </row>
    <row r="205" spans="8:8" ht="15" customHeight="1" x14ac:dyDescent="0.2">
      <c r="H205" s="49"/>
    </row>
    <row r="206" spans="8:8" ht="15" customHeight="1" x14ac:dyDescent="0.2">
      <c r="H206" s="49"/>
    </row>
    <row r="207" spans="8:8" ht="15" customHeight="1" x14ac:dyDescent="0.2">
      <c r="H207" s="49"/>
    </row>
    <row r="208" spans="8:8" ht="15" customHeight="1" x14ac:dyDescent="0.2">
      <c r="H208" s="49"/>
    </row>
    <row r="209" spans="8:8" ht="15" customHeight="1" x14ac:dyDescent="0.2">
      <c r="H209" s="49"/>
    </row>
    <row r="210" spans="8:8" ht="15" customHeight="1" x14ac:dyDescent="0.2">
      <c r="H210" s="49"/>
    </row>
    <row r="211" spans="8:8" ht="15" customHeight="1" x14ac:dyDescent="0.2">
      <c r="H211" s="49"/>
    </row>
    <row r="212" spans="8:8" ht="15" customHeight="1" x14ac:dyDescent="0.2">
      <c r="H212" s="49"/>
    </row>
    <row r="213" spans="8:8" ht="15" customHeight="1" x14ac:dyDescent="0.2">
      <c r="H213" s="49"/>
    </row>
    <row r="214" spans="8:8" ht="15" customHeight="1" x14ac:dyDescent="0.2">
      <c r="H214" s="49"/>
    </row>
    <row r="215" spans="8:8" ht="15" customHeight="1" x14ac:dyDescent="0.2">
      <c r="H215" s="49"/>
    </row>
    <row r="216" spans="8:8" ht="15" customHeight="1" x14ac:dyDescent="0.2">
      <c r="H216" s="49"/>
    </row>
    <row r="217" spans="8:8" ht="15" customHeight="1" x14ac:dyDescent="0.2">
      <c r="H217" s="49"/>
    </row>
    <row r="218" spans="8:8" ht="15" customHeight="1" x14ac:dyDescent="0.2">
      <c r="H218" s="49"/>
    </row>
    <row r="219" spans="8:8" ht="15" customHeight="1" x14ac:dyDescent="0.2">
      <c r="H219" s="49"/>
    </row>
    <row r="220" spans="8:8" ht="15" customHeight="1" x14ac:dyDescent="0.2">
      <c r="H220" s="49"/>
    </row>
    <row r="221" spans="8:8" ht="15" customHeight="1" x14ac:dyDescent="0.2">
      <c r="H221" s="49"/>
    </row>
    <row r="222" spans="8:8" ht="15" customHeight="1" x14ac:dyDescent="0.2">
      <c r="H222" s="49"/>
    </row>
    <row r="223" spans="8:8" ht="15" customHeight="1" x14ac:dyDescent="0.2">
      <c r="H223" s="49"/>
    </row>
    <row r="224" spans="8:8" ht="15" customHeight="1" x14ac:dyDescent="0.2">
      <c r="H224" s="49"/>
    </row>
    <row r="225" spans="8:8" ht="15" customHeight="1" x14ac:dyDescent="0.2">
      <c r="H225" s="49"/>
    </row>
    <row r="226" spans="8:8" ht="15" customHeight="1" x14ac:dyDescent="0.2">
      <c r="H226" s="49"/>
    </row>
    <row r="227" spans="8:8" ht="15" customHeight="1" x14ac:dyDescent="0.2">
      <c r="H227" s="49"/>
    </row>
    <row r="228" spans="8:8" ht="15" customHeight="1" x14ac:dyDescent="0.2">
      <c r="H228" s="49"/>
    </row>
    <row r="229" spans="8:8" ht="15" customHeight="1" x14ac:dyDescent="0.2">
      <c r="H229" s="49"/>
    </row>
    <row r="230" spans="8:8" ht="15" customHeight="1" x14ac:dyDescent="0.2">
      <c r="H230" s="49"/>
    </row>
    <row r="231" spans="8:8" ht="15" customHeight="1" x14ac:dyDescent="0.2">
      <c r="H231" s="49"/>
    </row>
    <row r="232" spans="8:8" ht="15" customHeight="1" x14ac:dyDescent="0.2">
      <c r="H232" s="49"/>
    </row>
    <row r="233" spans="8:8" ht="15" customHeight="1" x14ac:dyDescent="0.2">
      <c r="H233" s="49"/>
    </row>
    <row r="234" spans="8:8" ht="15" customHeight="1" x14ac:dyDescent="0.2">
      <c r="H234" s="49"/>
    </row>
    <row r="235" spans="8:8" ht="15" customHeight="1" x14ac:dyDescent="0.2">
      <c r="H235" s="49"/>
    </row>
    <row r="236" spans="8:8" ht="15" customHeight="1" x14ac:dyDescent="0.2">
      <c r="H236" s="49"/>
    </row>
    <row r="237" spans="8:8" ht="15" customHeight="1" x14ac:dyDescent="0.2">
      <c r="H237" s="49"/>
    </row>
    <row r="238" spans="8:8" ht="15" customHeight="1" x14ac:dyDescent="0.2">
      <c r="H238" s="49"/>
    </row>
    <row r="239" spans="8:8" ht="15" customHeight="1" x14ac:dyDescent="0.2">
      <c r="H239" s="49"/>
    </row>
    <row r="240" spans="8:8" ht="15" customHeight="1" x14ac:dyDescent="0.2">
      <c r="H240" s="49"/>
    </row>
    <row r="241" spans="8:8" ht="15" customHeight="1" x14ac:dyDescent="0.2">
      <c r="H241" s="49"/>
    </row>
    <row r="242" spans="8:8" ht="15" customHeight="1" x14ac:dyDescent="0.2">
      <c r="H242" s="49"/>
    </row>
    <row r="243" spans="8:8" ht="15" customHeight="1" x14ac:dyDescent="0.2">
      <c r="H243" s="49"/>
    </row>
    <row r="244" spans="8:8" ht="15" customHeight="1" x14ac:dyDescent="0.2">
      <c r="H244" s="49"/>
    </row>
    <row r="245" spans="8:8" ht="15" customHeight="1" x14ac:dyDescent="0.2">
      <c r="H245" s="49"/>
    </row>
    <row r="246" spans="8:8" ht="15" customHeight="1" x14ac:dyDescent="0.2">
      <c r="H246" s="49"/>
    </row>
    <row r="247" spans="8:8" ht="15" customHeight="1" x14ac:dyDescent="0.2">
      <c r="H247" s="49"/>
    </row>
    <row r="248" spans="8:8" ht="15" customHeight="1" x14ac:dyDescent="0.2">
      <c r="H248" s="49"/>
    </row>
    <row r="249" spans="8:8" ht="15" customHeight="1" x14ac:dyDescent="0.2">
      <c r="H249" s="49"/>
    </row>
    <row r="250" spans="8:8" ht="15" customHeight="1" x14ac:dyDescent="0.2">
      <c r="H250" s="49"/>
    </row>
    <row r="251" spans="8:8" ht="15" customHeight="1" x14ac:dyDescent="0.2">
      <c r="H251" s="49"/>
    </row>
    <row r="252" spans="8:8" ht="15" customHeight="1" x14ac:dyDescent="0.2">
      <c r="H252" s="49"/>
    </row>
    <row r="253" spans="8:8" ht="15" customHeight="1" x14ac:dyDescent="0.2">
      <c r="H253" s="49"/>
    </row>
    <row r="254" spans="8:8" ht="15" customHeight="1" x14ac:dyDescent="0.2">
      <c r="H254" s="49"/>
    </row>
    <row r="255" spans="8:8" ht="15" customHeight="1" x14ac:dyDescent="0.2">
      <c r="H255" s="49"/>
    </row>
    <row r="256" spans="8:8" ht="15" customHeight="1" x14ac:dyDescent="0.2">
      <c r="H256" s="49"/>
    </row>
    <row r="257" spans="8:8" ht="15" customHeight="1" x14ac:dyDescent="0.2">
      <c r="H257" s="49"/>
    </row>
    <row r="258" spans="8:8" ht="15" customHeight="1" x14ac:dyDescent="0.2">
      <c r="H258" s="49"/>
    </row>
    <row r="259" spans="8:8" ht="15" customHeight="1" x14ac:dyDescent="0.2">
      <c r="H259" s="49"/>
    </row>
    <row r="260" spans="8:8" ht="15" customHeight="1" x14ac:dyDescent="0.2">
      <c r="H260" s="49"/>
    </row>
    <row r="261" spans="8:8" ht="15" customHeight="1" x14ac:dyDescent="0.2">
      <c r="H261" s="49"/>
    </row>
    <row r="262" spans="8:8" ht="15" customHeight="1" x14ac:dyDescent="0.2">
      <c r="H262" s="49"/>
    </row>
    <row r="263" spans="8:8" ht="15" customHeight="1" x14ac:dyDescent="0.2">
      <c r="H263" s="49"/>
    </row>
    <row r="264" spans="8:8" ht="15" customHeight="1" x14ac:dyDescent="0.2">
      <c r="H264" s="49"/>
    </row>
    <row r="265" spans="8:8" ht="15" customHeight="1" x14ac:dyDescent="0.2">
      <c r="H265" s="49"/>
    </row>
    <row r="266" spans="8:8" ht="15" customHeight="1" x14ac:dyDescent="0.2">
      <c r="H266" s="49"/>
    </row>
    <row r="267" spans="8:8" ht="15" customHeight="1" x14ac:dyDescent="0.2">
      <c r="H267" s="49"/>
    </row>
    <row r="268" spans="8:8" ht="15" customHeight="1" x14ac:dyDescent="0.2">
      <c r="H268" s="49"/>
    </row>
    <row r="269" spans="8:8" ht="15" customHeight="1" x14ac:dyDescent="0.2">
      <c r="H269" s="49"/>
    </row>
    <row r="270" spans="8:8" ht="15" customHeight="1" x14ac:dyDescent="0.2">
      <c r="H270" s="49"/>
    </row>
    <row r="271" spans="8:8" ht="15" customHeight="1" x14ac:dyDescent="0.2">
      <c r="H271" s="49"/>
    </row>
    <row r="272" spans="8:8" ht="15" customHeight="1" x14ac:dyDescent="0.2">
      <c r="H272" s="49"/>
    </row>
    <row r="273" spans="8:8" ht="15" customHeight="1" x14ac:dyDescent="0.2">
      <c r="H273" s="49"/>
    </row>
    <row r="274" spans="8:8" ht="15" customHeight="1" x14ac:dyDescent="0.2">
      <c r="H274" s="49"/>
    </row>
    <row r="275" spans="8:8" ht="15" customHeight="1" x14ac:dyDescent="0.2">
      <c r="H275" s="49"/>
    </row>
    <row r="276" spans="8:8" ht="15" customHeight="1" x14ac:dyDescent="0.2">
      <c r="H276" s="49"/>
    </row>
    <row r="277" spans="8:8" ht="15" customHeight="1" x14ac:dyDescent="0.2">
      <c r="H277" s="49"/>
    </row>
    <row r="278" spans="8:8" ht="15" customHeight="1" x14ac:dyDescent="0.2">
      <c r="H278" s="49"/>
    </row>
    <row r="279" spans="8:8" ht="15" customHeight="1" x14ac:dyDescent="0.2">
      <c r="H279" s="49"/>
    </row>
    <row r="280" spans="8:8" ht="15" customHeight="1" x14ac:dyDescent="0.2">
      <c r="H280" s="49"/>
    </row>
    <row r="281" spans="8:8" ht="15" customHeight="1" x14ac:dyDescent="0.2">
      <c r="H281" s="49"/>
    </row>
    <row r="282" spans="8:8" ht="15" customHeight="1" x14ac:dyDescent="0.2">
      <c r="H282" s="49"/>
    </row>
    <row r="283" spans="8:8" ht="15" customHeight="1" x14ac:dyDescent="0.2">
      <c r="H283" s="49"/>
    </row>
    <row r="284" spans="8:8" ht="15" customHeight="1" x14ac:dyDescent="0.2">
      <c r="H284" s="49"/>
    </row>
    <row r="285" spans="8:8" ht="15" customHeight="1" x14ac:dyDescent="0.2">
      <c r="H285" s="49"/>
    </row>
    <row r="286" spans="8:8" ht="15" customHeight="1" x14ac:dyDescent="0.2">
      <c r="H286" s="49"/>
    </row>
    <row r="287" spans="8:8" ht="15" customHeight="1" x14ac:dyDescent="0.2">
      <c r="H287" s="49"/>
    </row>
    <row r="288" spans="8:8" ht="15" customHeight="1" x14ac:dyDescent="0.2">
      <c r="H288" s="49"/>
    </row>
    <row r="289" spans="8:8" ht="15" customHeight="1" x14ac:dyDescent="0.2">
      <c r="H289" s="49"/>
    </row>
    <row r="290" spans="8:8" ht="15" customHeight="1" x14ac:dyDescent="0.2">
      <c r="H290" s="49"/>
    </row>
    <row r="291" spans="8:8" ht="15" customHeight="1" x14ac:dyDescent="0.2">
      <c r="H291" s="49"/>
    </row>
    <row r="292" spans="8:8" ht="15" customHeight="1" x14ac:dyDescent="0.2">
      <c r="H292" s="49"/>
    </row>
    <row r="293" spans="8:8" ht="15" customHeight="1" x14ac:dyDescent="0.2">
      <c r="H293" s="49"/>
    </row>
    <row r="294" spans="8:8" ht="15" customHeight="1" x14ac:dyDescent="0.2">
      <c r="H294" s="49"/>
    </row>
    <row r="295" spans="8:8" ht="15" customHeight="1" x14ac:dyDescent="0.2">
      <c r="H295" s="49"/>
    </row>
    <row r="296" spans="8:8" ht="15" customHeight="1" x14ac:dyDescent="0.2">
      <c r="H296" s="49"/>
    </row>
    <row r="297" spans="8:8" ht="15" customHeight="1" x14ac:dyDescent="0.2">
      <c r="H297" s="49"/>
    </row>
    <row r="298" spans="8:8" ht="15" customHeight="1" x14ac:dyDescent="0.2">
      <c r="H298" s="49"/>
    </row>
    <row r="299" spans="8:8" ht="15" customHeight="1" x14ac:dyDescent="0.2">
      <c r="H299" s="49"/>
    </row>
    <row r="300" spans="8:8" ht="15" customHeight="1" x14ac:dyDescent="0.2">
      <c r="H300" s="49"/>
    </row>
    <row r="301" spans="8:8" ht="15" customHeight="1" x14ac:dyDescent="0.2">
      <c r="H301" s="49"/>
    </row>
    <row r="302" spans="8:8" ht="15" customHeight="1" x14ac:dyDescent="0.2">
      <c r="H302" s="49"/>
    </row>
    <row r="303" spans="8:8" ht="15" customHeight="1" x14ac:dyDescent="0.2">
      <c r="H303" s="49"/>
    </row>
    <row r="304" spans="8:8" ht="15" customHeight="1" x14ac:dyDescent="0.2">
      <c r="H304" s="49"/>
    </row>
    <row r="305" spans="8:8" ht="15" customHeight="1" x14ac:dyDescent="0.2">
      <c r="H305" s="49"/>
    </row>
    <row r="306" spans="8:8" ht="15" customHeight="1" x14ac:dyDescent="0.2">
      <c r="H306" s="49"/>
    </row>
    <row r="307" spans="8:8" ht="15" customHeight="1" x14ac:dyDescent="0.2">
      <c r="H307" s="49"/>
    </row>
    <row r="308" spans="8:8" ht="15" customHeight="1" x14ac:dyDescent="0.2">
      <c r="H308" s="49"/>
    </row>
    <row r="309" spans="8:8" ht="15" customHeight="1" x14ac:dyDescent="0.2">
      <c r="H309" s="49"/>
    </row>
    <row r="310" spans="8:8" ht="12.75" x14ac:dyDescent="0.2">
      <c r="H310" s="49"/>
    </row>
    <row r="311" spans="8:8" ht="12.75" x14ac:dyDescent="0.2">
      <c r="H311" s="49"/>
    </row>
    <row r="312" spans="8:8" ht="12.75" x14ac:dyDescent="0.2">
      <c r="H312" s="49"/>
    </row>
    <row r="313" spans="8:8" ht="12.75" x14ac:dyDescent="0.2">
      <c r="H313" s="49"/>
    </row>
    <row r="314" spans="8:8" ht="12.75" x14ac:dyDescent="0.2">
      <c r="H314" s="49"/>
    </row>
    <row r="315" spans="8:8" ht="12.75" x14ac:dyDescent="0.2">
      <c r="H315" s="49"/>
    </row>
    <row r="316" spans="8:8" ht="12.75" x14ac:dyDescent="0.2">
      <c r="H316" s="49"/>
    </row>
  </sheetData>
  <sheetProtection selectLockedCells="1"/>
  <mergeCells count="8">
    <mergeCell ref="A41:E41"/>
    <mergeCell ref="A33:E33"/>
    <mergeCell ref="A38:E38"/>
    <mergeCell ref="A1:G1"/>
    <mergeCell ref="A2:G2"/>
    <mergeCell ref="A32:E32"/>
    <mergeCell ref="A39:E39"/>
    <mergeCell ref="A40:E40"/>
  </mergeCells>
  <printOptions horizontalCentered="1"/>
  <pageMargins left="0.25" right="0.25" top="0.5" bottom="0.75" header="0.3" footer="0.3"/>
  <pageSetup orientation="portrait" r:id="rId1"/>
  <drawing r:id="rId2"/>
  <legacyDrawing r:id="rId3"/>
  <oleObjects>
    <mc:AlternateContent xmlns:mc="http://schemas.openxmlformats.org/markup-compatibility/2006">
      <mc:Choice Requires="x14">
        <oleObject progId="Equation.DSMT4" shapeId="5121" r:id="rId4">
          <objectPr defaultSize="0" autoPict="0" r:id="rId5">
            <anchor moveWithCells="1">
              <from>
                <xdr:col>6</xdr:col>
                <xdr:colOff>838200</xdr:colOff>
                <xdr:row>33</xdr:row>
                <xdr:rowOff>171450</xdr:rowOff>
              </from>
              <to>
                <xdr:col>6</xdr:col>
                <xdr:colOff>1304925</xdr:colOff>
                <xdr:row>35</xdr:row>
                <xdr:rowOff>19050</xdr:rowOff>
              </to>
            </anchor>
          </objectPr>
        </oleObject>
      </mc:Choice>
      <mc:Fallback>
        <oleObject progId="Equation.DSMT4" shapeId="5121" r:id="rId4"/>
      </mc:Fallback>
    </mc:AlternateContent>
    <mc:AlternateContent xmlns:mc="http://schemas.openxmlformats.org/markup-compatibility/2006">
      <mc:Choice Requires="x14">
        <oleObject progId="Equation.DSMT4" shapeId="5122" r:id="rId6">
          <objectPr defaultSize="0" autoPict="0" r:id="rId7">
            <anchor moveWithCells="1">
              <from>
                <xdr:col>6</xdr:col>
                <xdr:colOff>742950</xdr:colOff>
                <xdr:row>35</xdr:row>
                <xdr:rowOff>161925</xdr:rowOff>
              </from>
              <to>
                <xdr:col>6</xdr:col>
                <xdr:colOff>1343025</xdr:colOff>
                <xdr:row>37</xdr:row>
                <xdr:rowOff>9525</xdr:rowOff>
              </to>
            </anchor>
          </objectPr>
        </oleObject>
      </mc:Choice>
      <mc:Fallback>
        <oleObject progId="Equation.DSMT4" shapeId="5122" r:id="rId6"/>
      </mc:Fallback>
    </mc:AlternateContent>
    <mc:AlternateContent xmlns:mc="http://schemas.openxmlformats.org/markup-compatibility/2006">
      <mc:Choice Requires="x14">
        <oleObject progId="Equation.DSMT4" shapeId="5123" r:id="rId8">
          <objectPr defaultSize="0" autoPict="0" r:id="rId9">
            <anchor moveWithCells="1">
              <from>
                <xdr:col>6</xdr:col>
                <xdr:colOff>800100</xdr:colOff>
                <xdr:row>37</xdr:row>
                <xdr:rowOff>133350</xdr:rowOff>
              </from>
              <to>
                <xdr:col>6</xdr:col>
                <xdr:colOff>1285875</xdr:colOff>
                <xdr:row>38</xdr:row>
                <xdr:rowOff>171450</xdr:rowOff>
              </to>
            </anchor>
          </objectPr>
        </oleObject>
      </mc:Choice>
      <mc:Fallback>
        <oleObject progId="Equation.DSMT4" shapeId="5123" r:id="rId8"/>
      </mc:Fallback>
    </mc:AlternateContent>
    <mc:AlternateContent xmlns:mc="http://schemas.openxmlformats.org/markup-compatibility/2006">
      <mc:Choice Requires="x14">
        <oleObject progId="Equation.DSMT4" shapeId="5124" r:id="rId10">
          <objectPr defaultSize="0" autoPict="0" r:id="rId11">
            <anchor moveWithCells="1">
              <from>
                <xdr:col>6</xdr:col>
                <xdr:colOff>923925</xdr:colOff>
                <xdr:row>39</xdr:row>
                <xdr:rowOff>171450</xdr:rowOff>
              </from>
              <to>
                <xdr:col>6</xdr:col>
                <xdr:colOff>1162050</xdr:colOff>
                <xdr:row>42</xdr:row>
                <xdr:rowOff>28575</xdr:rowOff>
              </to>
            </anchor>
          </objectPr>
        </oleObject>
      </mc:Choice>
      <mc:Fallback>
        <oleObject progId="Equation.DSMT4" shapeId="5124" r:id="rId10"/>
      </mc:Fallback>
    </mc:AlternateContent>
    <mc:AlternateContent xmlns:mc="http://schemas.openxmlformats.org/markup-compatibility/2006">
      <mc:Choice Requires="x14">
        <oleObject progId="Equation.DSMT4" shapeId="5126" r:id="rId12">
          <objectPr defaultSize="0" autoPict="0" r:id="rId13">
            <anchor moveWithCells="1">
              <from>
                <xdr:col>6</xdr:col>
                <xdr:colOff>85725</xdr:colOff>
                <xdr:row>10</xdr:row>
                <xdr:rowOff>19050</xdr:rowOff>
              </from>
              <to>
                <xdr:col>6</xdr:col>
                <xdr:colOff>619125</xdr:colOff>
                <xdr:row>11</xdr:row>
                <xdr:rowOff>57150</xdr:rowOff>
              </to>
            </anchor>
          </objectPr>
        </oleObject>
      </mc:Choice>
      <mc:Fallback>
        <oleObject progId="Equation.DSMT4" shapeId="5126" r:id="rId12"/>
      </mc:Fallback>
    </mc:AlternateContent>
    <mc:AlternateContent xmlns:mc="http://schemas.openxmlformats.org/markup-compatibility/2006">
      <mc:Choice Requires="x14">
        <oleObject progId="Equation.DSMT4" shapeId="5127" r:id="rId14">
          <objectPr defaultSize="0" autoPict="0" r:id="rId13">
            <anchor moveWithCells="1">
              <from>
                <xdr:col>6</xdr:col>
                <xdr:colOff>571500</xdr:colOff>
                <xdr:row>10</xdr:row>
                <xdr:rowOff>9525</xdr:rowOff>
              </from>
              <to>
                <xdr:col>6</xdr:col>
                <xdr:colOff>685800</xdr:colOff>
                <xdr:row>11</xdr:row>
                <xdr:rowOff>0</xdr:rowOff>
              </to>
            </anchor>
          </objectPr>
        </oleObject>
      </mc:Choice>
      <mc:Fallback>
        <oleObject progId="Equation.DSMT4" shapeId="5127" r:id="rId14"/>
      </mc:Fallback>
    </mc:AlternateContent>
    <mc:AlternateContent xmlns:mc="http://schemas.openxmlformats.org/markup-compatibility/2006">
      <mc:Choice Requires="x14">
        <oleObject progId="Equation.DSMT4" shapeId="5128" r:id="rId15">
          <objectPr defaultSize="0" autoPict="0" r:id="rId16">
            <anchor moveWithCells="1">
              <from>
                <xdr:col>6</xdr:col>
                <xdr:colOff>590550</xdr:colOff>
                <xdr:row>19</xdr:row>
                <xdr:rowOff>180975</xdr:rowOff>
              </from>
              <to>
                <xdr:col>6</xdr:col>
                <xdr:colOff>1171575</xdr:colOff>
                <xdr:row>21</xdr:row>
                <xdr:rowOff>28575</xdr:rowOff>
              </to>
            </anchor>
          </objectPr>
        </oleObject>
      </mc:Choice>
      <mc:Fallback>
        <oleObject progId="Equation.DSMT4" shapeId="5128" r:id="rId15"/>
      </mc:Fallback>
    </mc:AlternateContent>
    <mc:AlternateContent xmlns:mc="http://schemas.openxmlformats.org/markup-compatibility/2006">
      <mc:Choice Requires="x14">
        <oleObject progId="Equation.DSMT4" shapeId="5129" r:id="rId17">
          <objectPr defaultSize="0" autoPict="0" r:id="rId16">
            <anchor moveWithCells="1">
              <from>
                <xdr:col>6</xdr:col>
                <xdr:colOff>123825</xdr:colOff>
                <xdr:row>14</xdr:row>
                <xdr:rowOff>123825</xdr:rowOff>
              </from>
              <to>
                <xdr:col>6</xdr:col>
                <xdr:colOff>676275</xdr:colOff>
                <xdr:row>15</xdr:row>
                <xdr:rowOff>171450</xdr:rowOff>
              </to>
            </anchor>
          </objectPr>
        </oleObject>
      </mc:Choice>
      <mc:Fallback>
        <oleObject progId="Equation.DSMT4" shapeId="5129" r:id="rId17"/>
      </mc:Fallback>
    </mc:AlternateContent>
    <mc:AlternateContent xmlns:mc="http://schemas.openxmlformats.org/markup-compatibility/2006">
      <mc:Choice Requires="x14">
        <oleObject progId="Equation.DSMT4" shapeId="5130" r:id="rId18">
          <objectPr defaultSize="0" autoPict="0" r:id="rId19">
            <anchor moveWithCells="1">
              <from>
                <xdr:col>6</xdr:col>
                <xdr:colOff>733425</xdr:colOff>
                <xdr:row>8</xdr:row>
                <xdr:rowOff>19050</xdr:rowOff>
              </from>
              <to>
                <xdr:col>6</xdr:col>
                <xdr:colOff>1314450</xdr:colOff>
                <xdr:row>9</xdr:row>
                <xdr:rowOff>66675</xdr:rowOff>
              </to>
            </anchor>
          </objectPr>
        </oleObject>
      </mc:Choice>
      <mc:Fallback>
        <oleObject progId="Equation.DSMT4" shapeId="5130" r:id="rId18"/>
      </mc:Fallback>
    </mc:AlternateContent>
    <mc:AlternateContent xmlns:mc="http://schemas.openxmlformats.org/markup-compatibility/2006">
      <mc:Choice Requires="x14">
        <oleObject progId="Equation.DSMT4" shapeId="5131" r:id="rId20">
          <objectPr defaultSize="0" autoPict="0" r:id="rId21">
            <anchor moveWithCells="1">
              <from>
                <xdr:col>6</xdr:col>
                <xdr:colOff>561975</xdr:colOff>
                <xdr:row>5</xdr:row>
                <xdr:rowOff>19050</xdr:rowOff>
              </from>
              <to>
                <xdr:col>6</xdr:col>
                <xdr:colOff>1485900</xdr:colOff>
                <xdr:row>7</xdr:row>
                <xdr:rowOff>57150</xdr:rowOff>
              </to>
            </anchor>
          </objectPr>
        </oleObject>
      </mc:Choice>
      <mc:Fallback>
        <oleObject progId="Equation.DSMT4" shapeId="5131" r:id="rId20"/>
      </mc:Fallback>
    </mc:AlternateContent>
    <mc:AlternateContent xmlns:mc="http://schemas.openxmlformats.org/markup-compatibility/2006">
      <mc:Choice Requires="x14">
        <oleObject progId="Equation.DSMT4" shapeId="5132" r:id="rId22">
          <objectPr defaultSize="0" autoPict="0" r:id="rId23">
            <anchor moveWithCells="1">
              <from>
                <xdr:col>6</xdr:col>
                <xdr:colOff>581025</xdr:colOff>
                <xdr:row>9</xdr:row>
                <xdr:rowOff>180975</xdr:rowOff>
              </from>
              <to>
                <xdr:col>6</xdr:col>
                <xdr:colOff>1466850</xdr:colOff>
                <xdr:row>11</xdr:row>
                <xdr:rowOff>38100</xdr:rowOff>
              </to>
            </anchor>
          </objectPr>
        </oleObject>
      </mc:Choice>
      <mc:Fallback>
        <oleObject progId="Equation.DSMT4" shapeId="5132" r:id="rId22"/>
      </mc:Fallback>
    </mc:AlternateContent>
    <mc:AlternateContent xmlns:mc="http://schemas.openxmlformats.org/markup-compatibility/2006">
      <mc:Choice Requires="x14">
        <oleObject progId="Equation.DSMT4" shapeId="5133" r:id="rId24">
          <objectPr defaultSize="0" autoPict="0" r:id="rId25">
            <anchor moveWithCells="1">
              <from>
                <xdr:col>6</xdr:col>
                <xdr:colOff>733425</xdr:colOff>
                <xdr:row>12</xdr:row>
                <xdr:rowOff>9525</xdr:rowOff>
              </from>
              <to>
                <xdr:col>6</xdr:col>
                <xdr:colOff>1304925</xdr:colOff>
                <xdr:row>13</xdr:row>
                <xdr:rowOff>57150</xdr:rowOff>
              </to>
            </anchor>
          </objectPr>
        </oleObject>
      </mc:Choice>
      <mc:Fallback>
        <oleObject progId="Equation.DSMT4" shapeId="5133" r:id="rId24"/>
      </mc:Fallback>
    </mc:AlternateContent>
    <mc:AlternateContent xmlns:mc="http://schemas.openxmlformats.org/markup-compatibility/2006">
      <mc:Choice Requires="x14">
        <oleObject progId="Equation.DSMT4" shapeId="5134" r:id="rId26">
          <objectPr defaultSize="0" autoPict="0" r:id="rId27">
            <anchor moveWithCells="1">
              <from>
                <xdr:col>6</xdr:col>
                <xdr:colOff>904875</xdr:colOff>
                <xdr:row>14</xdr:row>
                <xdr:rowOff>19050</xdr:rowOff>
              </from>
              <to>
                <xdr:col>6</xdr:col>
                <xdr:colOff>1143000</xdr:colOff>
                <xdr:row>16</xdr:row>
                <xdr:rowOff>66675</xdr:rowOff>
              </to>
            </anchor>
          </objectPr>
        </oleObject>
      </mc:Choice>
      <mc:Fallback>
        <oleObject progId="Equation.DSMT4" shapeId="5134" r:id="rId26"/>
      </mc:Fallback>
    </mc:AlternateContent>
    <mc:AlternateContent xmlns:mc="http://schemas.openxmlformats.org/markup-compatibility/2006">
      <mc:Choice Requires="x14">
        <oleObject progId="Equation.DSMT4" shapeId="5135" r:id="rId28">
          <objectPr defaultSize="0" autoPict="0" r:id="rId29">
            <anchor moveWithCells="1">
              <from>
                <xdr:col>6</xdr:col>
                <xdr:colOff>581025</xdr:colOff>
                <xdr:row>17</xdr:row>
                <xdr:rowOff>9525</xdr:rowOff>
              </from>
              <to>
                <xdr:col>6</xdr:col>
                <xdr:colOff>1457325</xdr:colOff>
                <xdr:row>19</xdr:row>
                <xdr:rowOff>47625</xdr:rowOff>
              </to>
            </anchor>
          </objectPr>
        </oleObject>
      </mc:Choice>
      <mc:Fallback>
        <oleObject progId="Equation.DSMT4" shapeId="5135" r:id="rId28"/>
      </mc:Fallback>
    </mc:AlternateContent>
    <mc:AlternateContent xmlns:mc="http://schemas.openxmlformats.org/markup-compatibility/2006">
      <mc:Choice Requires="x14">
        <oleObject progId="Equation.DSMT4" shapeId="5136" r:id="rId30">
          <objectPr defaultSize="0" autoPict="0" r:id="rId31">
            <anchor moveWithCells="1">
              <from>
                <xdr:col>6</xdr:col>
                <xdr:colOff>790575</xdr:colOff>
                <xdr:row>20</xdr:row>
                <xdr:rowOff>9525</xdr:rowOff>
              </from>
              <to>
                <xdr:col>6</xdr:col>
                <xdr:colOff>1257300</xdr:colOff>
                <xdr:row>21</xdr:row>
                <xdr:rowOff>57150</xdr:rowOff>
              </to>
            </anchor>
          </objectPr>
        </oleObject>
      </mc:Choice>
      <mc:Fallback>
        <oleObject progId="Equation.DSMT4" shapeId="5136" r:id="rId30"/>
      </mc:Fallback>
    </mc:AlternateContent>
    <mc:AlternateContent xmlns:mc="http://schemas.openxmlformats.org/markup-compatibility/2006">
      <mc:Choice Requires="x14">
        <oleObject progId="Equation.DSMT4" shapeId="5137" r:id="rId32">
          <objectPr defaultSize="0" autoPict="0" r:id="rId33">
            <anchor moveWithCells="1">
              <from>
                <xdr:col>6</xdr:col>
                <xdr:colOff>742950</xdr:colOff>
                <xdr:row>22</xdr:row>
                <xdr:rowOff>19050</xdr:rowOff>
              </from>
              <to>
                <xdr:col>6</xdr:col>
                <xdr:colOff>1304925</xdr:colOff>
                <xdr:row>23</xdr:row>
                <xdr:rowOff>66675</xdr:rowOff>
              </to>
            </anchor>
          </objectPr>
        </oleObject>
      </mc:Choice>
      <mc:Fallback>
        <oleObject progId="Equation.DSMT4" shapeId="5137" r:id="rId32"/>
      </mc:Fallback>
    </mc:AlternateContent>
    <mc:AlternateContent xmlns:mc="http://schemas.openxmlformats.org/markup-compatibility/2006">
      <mc:Choice Requires="x14">
        <oleObject progId="Equation.DSMT4" shapeId="5138" r:id="rId34">
          <objectPr defaultSize="0" autoPict="0" r:id="rId35">
            <anchor moveWithCells="1">
              <from>
                <xdr:col>6</xdr:col>
                <xdr:colOff>571500</xdr:colOff>
                <xdr:row>26</xdr:row>
                <xdr:rowOff>0</xdr:rowOff>
              </from>
              <to>
                <xdr:col>6</xdr:col>
                <xdr:colOff>1476375</xdr:colOff>
                <xdr:row>27</xdr:row>
                <xdr:rowOff>38100</xdr:rowOff>
              </to>
            </anchor>
          </objectPr>
        </oleObject>
      </mc:Choice>
      <mc:Fallback>
        <oleObject progId="Equation.DSMT4" shapeId="5138" r:id="rId34"/>
      </mc:Fallback>
    </mc:AlternateContent>
    <mc:AlternateContent xmlns:mc="http://schemas.openxmlformats.org/markup-compatibility/2006">
      <mc:Choice Requires="x14">
        <oleObject progId="Equation.DSMT4" shapeId="5139" r:id="rId36">
          <objectPr defaultSize="0" autoPict="0" r:id="rId37">
            <anchor moveWithCells="1">
              <from>
                <xdr:col>6</xdr:col>
                <xdr:colOff>723900</xdr:colOff>
                <xdr:row>27</xdr:row>
                <xdr:rowOff>180975</xdr:rowOff>
              </from>
              <to>
                <xdr:col>6</xdr:col>
                <xdr:colOff>1323975</xdr:colOff>
                <xdr:row>29</xdr:row>
                <xdr:rowOff>28575</xdr:rowOff>
              </to>
            </anchor>
          </objectPr>
        </oleObject>
      </mc:Choice>
      <mc:Fallback>
        <oleObject progId="Equation.DSMT4" shapeId="5139" r:id="rId36"/>
      </mc:Fallback>
    </mc:AlternateContent>
    <mc:AlternateContent xmlns:mc="http://schemas.openxmlformats.org/markup-compatibility/2006">
      <mc:Choice Requires="x14">
        <oleObject progId="Equation.DSMT4" shapeId="5140" r:id="rId38">
          <objectPr defaultSize="0" autoPict="0" r:id="rId39">
            <anchor moveWithCells="1">
              <from>
                <xdr:col>6</xdr:col>
                <xdr:colOff>771525</xdr:colOff>
                <xdr:row>23</xdr:row>
                <xdr:rowOff>180975</xdr:rowOff>
              </from>
              <to>
                <xdr:col>6</xdr:col>
                <xdr:colOff>1266825</xdr:colOff>
                <xdr:row>25</xdr:row>
                <xdr:rowOff>38100</xdr:rowOff>
              </to>
            </anchor>
          </objectPr>
        </oleObject>
      </mc:Choice>
      <mc:Fallback>
        <oleObject progId="Equation.DSMT4" shapeId="5140" r:id="rId38"/>
      </mc:Fallback>
    </mc:AlternateContent>
    <mc:AlternateContent xmlns:mc="http://schemas.openxmlformats.org/markup-compatibility/2006">
      <mc:Choice Requires="x14">
        <oleObject progId="Equation.DSMT4" shapeId="5141" r:id="rId40">
          <objectPr defaultSize="0" autoPict="0" r:id="rId41">
            <anchor moveWithCells="1">
              <from>
                <xdr:col>6</xdr:col>
                <xdr:colOff>200025</xdr:colOff>
                <xdr:row>29</xdr:row>
                <xdr:rowOff>171450</xdr:rowOff>
              </from>
              <to>
                <xdr:col>6</xdr:col>
                <xdr:colOff>1905000</xdr:colOff>
                <xdr:row>31</xdr:row>
                <xdr:rowOff>47625</xdr:rowOff>
              </to>
            </anchor>
          </objectPr>
        </oleObject>
      </mc:Choice>
      <mc:Fallback>
        <oleObject progId="Equation.DSMT4" shapeId="5141" r:id="rId4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5"/>
  <sheetViews>
    <sheetView showGridLines="0" view="pageBreakPreview" zoomScale="103" zoomScaleNormal="100" zoomScaleSheetLayoutView="47" workbookViewId="0">
      <selection activeCell="B11" sqref="B11"/>
    </sheetView>
  </sheetViews>
  <sheetFormatPr defaultRowHeight="12.75" x14ac:dyDescent="0.2"/>
  <cols>
    <col min="1" max="4" width="16.6640625" style="49" customWidth="1"/>
    <col min="5" max="5" width="41.6640625" style="49" customWidth="1"/>
    <col min="6" max="6" width="16.1640625" style="49" customWidth="1"/>
    <col min="7" max="7" width="4" style="49" customWidth="1"/>
    <col min="8" max="8" width="23.6640625" style="49" customWidth="1"/>
    <col min="9" max="9" width="6.6640625" style="49" customWidth="1"/>
    <col min="10" max="10" width="10.83203125" style="49" customWidth="1"/>
    <col min="11" max="12" width="10" style="49" customWidth="1"/>
    <col min="13" max="13" width="1.6640625" style="49" customWidth="1"/>
    <col min="14" max="14" width="47" style="49" customWidth="1"/>
    <col min="15" max="27" width="9.33203125" style="49"/>
    <col min="28" max="28" width="33.5" style="49" bestFit="1" customWidth="1"/>
    <col min="29" max="29" width="33.5" style="49" customWidth="1"/>
    <col min="30" max="30" width="25" style="49" bestFit="1" customWidth="1"/>
    <col min="31" max="31" width="27.6640625" style="49" bestFit="1" customWidth="1"/>
    <col min="32" max="32" width="12.6640625" style="49" bestFit="1" customWidth="1"/>
    <col min="33" max="34" width="18.83203125" style="49" bestFit="1" customWidth="1"/>
    <col min="35" max="35" width="15.33203125" style="49" bestFit="1" customWidth="1"/>
    <col min="36" max="36" width="9.33203125" style="49"/>
    <col min="37" max="37" width="12.5" style="49" bestFit="1" customWidth="1"/>
    <col min="38" max="16384" width="9.33203125" style="49"/>
  </cols>
  <sheetData>
    <row r="1" spans="1:43" ht="30" customHeight="1" x14ac:dyDescent="0.2">
      <c r="A1" s="325" t="str">
        <f>"3 - AR No. "&amp;'[2]Database Export'!A3&amp;" - Incentives"</f>
        <v>3 - AR No. 1 - Incentives</v>
      </c>
      <c r="B1" s="326"/>
      <c r="C1" s="326"/>
      <c r="D1" s="326"/>
      <c r="E1" s="326"/>
      <c r="F1" s="327"/>
      <c r="G1" s="327"/>
      <c r="W1" s="328"/>
      <c r="X1" s="328"/>
      <c r="Y1" s="328"/>
      <c r="Z1" s="328"/>
      <c r="AA1" s="328"/>
      <c r="AB1" s="328"/>
      <c r="AC1" s="328"/>
      <c r="AD1" s="328"/>
      <c r="AE1" s="328"/>
      <c r="AF1" s="328"/>
      <c r="AG1" s="328"/>
      <c r="AH1" s="328"/>
      <c r="AI1" s="328"/>
      <c r="AJ1" s="328"/>
      <c r="AK1" s="328"/>
      <c r="AL1" s="328"/>
      <c r="AM1" s="328"/>
      <c r="AN1" s="328"/>
    </row>
    <row r="2" spans="1:43" s="331" customFormat="1" ht="15" customHeight="1" x14ac:dyDescent="0.2">
      <c r="A2" s="329" t="str">
        <f>Narrative!A2</f>
        <v>Forklift Conversion Template style 2015</v>
      </c>
      <c r="B2" s="222"/>
      <c r="C2" s="222"/>
      <c r="D2" s="222"/>
      <c r="E2" s="222"/>
      <c r="F2" s="330"/>
      <c r="G2" s="330"/>
      <c r="I2" s="49"/>
      <c r="J2" s="49"/>
      <c r="K2" s="49"/>
      <c r="L2" s="49"/>
      <c r="M2" s="49"/>
      <c r="N2" s="49"/>
      <c r="O2" s="49"/>
      <c r="P2" s="49"/>
      <c r="Q2" s="49"/>
      <c r="R2" s="49"/>
      <c r="S2" s="49"/>
      <c r="T2" s="49"/>
      <c r="U2" s="49"/>
      <c r="V2" s="49"/>
      <c r="W2" s="328"/>
      <c r="X2" s="328"/>
      <c r="Y2" s="328"/>
      <c r="Z2" s="328"/>
      <c r="AA2" s="328"/>
      <c r="AB2" s="328"/>
      <c r="AC2" s="328"/>
      <c r="AD2" s="328"/>
      <c r="AE2" s="328"/>
      <c r="AF2" s="328"/>
      <c r="AG2" s="328"/>
      <c r="AH2" s="328"/>
      <c r="AI2" s="328"/>
      <c r="AJ2" s="328"/>
      <c r="AK2" s="328"/>
      <c r="AL2" s="328"/>
      <c r="AM2" s="328"/>
      <c r="AN2" s="328"/>
      <c r="AO2" s="328"/>
      <c r="AP2" s="49"/>
      <c r="AQ2" s="49"/>
    </row>
    <row r="3" spans="1:43" ht="15" customHeight="1" x14ac:dyDescent="0.2">
      <c r="A3" s="50" t="s">
        <v>399</v>
      </c>
      <c r="B3" s="4"/>
      <c r="C3" s="50"/>
      <c r="D3" s="50"/>
      <c r="E3" s="50"/>
      <c r="H3" s="332"/>
      <c r="W3" s="328"/>
      <c r="X3" s="328"/>
      <c r="Y3" s="328"/>
      <c r="Z3" s="328"/>
      <c r="AA3" s="328"/>
      <c r="AB3" s="328"/>
      <c r="AC3" s="328"/>
      <c r="AD3" s="328"/>
      <c r="AE3" s="328"/>
      <c r="AF3" s="328"/>
      <c r="AG3" s="328"/>
      <c r="AH3" s="328"/>
      <c r="AI3" s="328"/>
      <c r="AJ3" s="328"/>
      <c r="AK3" s="328"/>
      <c r="AL3" s="328"/>
      <c r="AM3" s="328"/>
      <c r="AN3" s="328"/>
      <c r="AO3" s="328"/>
    </row>
    <row r="4" spans="1:43" ht="15" customHeight="1" x14ac:dyDescent="0.2">
      <c r="A4" s="155" t="s">
        <v>34</v>
      </c>
      <c r="C4" s="333">
        <f>Summary!C29</f>
        <v>28700</v>
      </c>
      <c r="G4" s="334" t="s">
        <v>400</v>
      </c>
      <c r="H4" s="334"/>
      <c r="I4" s="334"/>
      <c r="J4" s="334"/>
      <c r="K4" s="334"/>
      <c r="L4" s="334"/>
      <c r="M4" s="334"/>
      <c r="N4" s="334"/>
      <c r="W4" s="335"/>
      <c r="X4" s="328"/>
      <c r="Y4" s="328"/>
      <c r="Z4" s="328"/>
      <c r="AA4" s="328"/>
      <c r="AB4" s="328"/>
      <c r="AC4" s="328"/>
      <c r="AD4" s="328"/>
      <c r="AE4" s="328"/>
      <c r="AF4" s="328"/>
      <c r="AG4" s="328"/>
      <c r="AH4" s="328"/>
      <c r="AI4" s="328"/>
      <c r="AJ4" s="328"/>
      <c r="AK4" s="328"/>
      <c r="AL4" s="328"/>
      <c r="AM4" s="328"/>
      <c r="AN4" s="328"/>
    </row>
    <row r="5" spans="1:43" ht="15" customHeight="1" x14ac:dyDescent="0.2">
      <c r="A5" s="155" t="s">
        <v>178</v>
      </c>
      <c r="C5" s="333">
        <f>Summary!C28</f>
        <v>27833.050307374091</v>
      </c>
      <c r="D5" s="336" t="s">
        <v>401</v>
      </c>
      <c r="G5" s="337" t="s">
        <v>402</v>
      </c>
      <c r="H5" s="338" t="s">
        <v>403</v>
      </c>
      <c r="I5" s="339" t="s">
        <v>404</v>
      </c>
      <c r="J5" s="339"/>
      <c r="K5" s="339"/>
      <c r="L5" s="339"/>
      <c r="M5" s="339"/>
      <c r="N5" s="339"/>
      <c r="O5" s="340"/>
      <c r="P5" s="340"/>
      <c r="Q5" s="340"/>
      <c r="R5" s="340"/>
      <c r="S5" s="340"/>
      <c r="T5" s="340"/>
      <c r="U5" s="340"/>
      <c r="V5" s="340"/>
      <c r="W5" s="340"/>
      <c r="X5" s="340"/>
      <c r="Y5" s="340"/>
      <c r="Z5" s="340"/>
      <c r="AA5" s="340"/>
      <c r="AB5" s="340"/>
      <c r="AC5" s="340"/>
      <c r="AD5" s="340"/>
      <c r="AE5" s="340"/>
      <c r="AF5" s="340"/>
      <c r="AG5" s="340"/>
      <c r="AH5" s="340"/>
      <c r="AI5" s="340"/>
      <c r="AJ5" s="340"/>
      <c r="AK5" s="328"/>
      <c r="AL5" s="328"/>
      <c r="AM5" s="328"/>
      <c r="AN5" s="328"/>
    </row>
    <row r="6" spans="1:43" ht="15" customHeight="1" x14ac:dyDescent="0.2">
      <c r="A6" s="155" t="s">
        <v>177</v>
      </c>
      <c r="C6" s="116">
        <f>C4/C5</f>
        <v>1.0311482098818403</v>
      </c>
      <c r="D6" s="336" t="s">
        <v>405</v>
      </c>
      <c r="F6" s="341"/>
      <c r="G6" s="337" t="s">
        <v>402</v>
      </c>
      <c r="H6" s="342" t="s">
        <v>406</v>
      </c>
      <c r="I6" s="339" t="s">
        <v>407</v>
      </c>
      <c r="J6" s="339"/>
      <c r="K6" s="339"/>
      <c r="L6" s="339"/>
      <c r="M6" s="339"/>
      <c r="N6" s="339"/>
      <c r="O6" s="340"/>
      <c r="P6" s="340"/>
      <c r="Q6" s="340"/>
      <c r="R6" s="340"/>
      <c r="S6" s="340"/>
      <c r="T6" s="340"/>
      <c r="U6" s="340"/>
      <c r="V6" s="340"/>
      <c r="W6" s="340"/>
      <c r="X6" s="340"/>
      <c r="Y6" s="340"/>
      <c r="Z6" s="340"/>
      <c r="AA6" s="340"/>
      <c r="AB6" s="340"/>
      <c r="AC6" s="340"/>
      <c r="AD6" s="340"/>
      <c r="AE6" s="340"/>
      <c r="AF6" s="340"/>
      <c r="AG6" s="340"/>
      <c r="AH6" s="340"/>
      <c r="AI6" s="340"/>
      <c r="AJ6" s="340"/>
      <c r="AK6" s="328"/>
      <c r="AL6" s="328"/>
      <c r="AM6" s="328"/>
      <c r="AN6" s="328"/>
    </row>
    <row r="7" spans="1:43" ht="15" customHeight="1" x14ac:dyDescent="0.2">
      <c r="A7" s="133"/>
      <c r="B7" s="343"/>
      <c r="G7" s="337" t="s">
        <v>402</v>
      </c>
      <c r="H7" s="342" t="s">
        <v>408</v>
      </c>
      <c r="I7" s="339" t="s">
        <v>409</v>
      </c>
      <c r="J7" s="339"/>
      <c r="K7" s="339"/>
      <c r="L7" s="339"/>
      <c r="M7" s="339"/>
      <c r="N7" s="339"/>
      <c r="O7" s="340"/>
      <c r="P7" s="340"/>
      <c r="Q7" s="340"/>
      <c r="R7" s="340"/>
      <c r="S7" s="340"/>
      <c r="T7" s="340"/>
      <c r="U7" s="340"/>
      <c r="V7" s="340"/>
      <c r="W7" s="340"/>
      <c r="X7" s="340"/>
      <c r="Y7" s="340"/>
      <c r="Z7" s="340"/>
      <c r="AA7" s="340"/>
      <c r="AB7" s="340"/>
      <c r="AC7" s="340"/>
      <c r="AD7" s="340"/>
      <c r="AE7" s="340"/>
      <c r="AF7" s="340"/>
      <c r="AG7" s="340"/>
      <c r="AH7" s="340"/>
      <c r="AI7" s="340"/>
      <c r="AJ7" s="340"/>
      <c r="AK7" s="328"/>
      <c r="AL7" s="328"/>
      <c r="AM7" s="328"/>
      <c r="AN7" s="328"/>
    </row>
    <row r="8" spans="1:43" ht="15" customHeight="1" x14ac:dyDescent="0.2">
      <c r="A8" s="212" t="s">
        <v>410</v>
      </c>
      <c r="B8" s="212"/>
      <c r="C8" s="212"/>
      <c r="D8" s="212"/>
      <c r="E8" s="212"/>
      <c r="F8" s="331"/>
      <c r="G8" s="217"/>
      <c r="H8" s="217"/>
      <c r="I8" s="217"/>
      <c r="J8" s="217"/>
      <c r="K8" s="217"/>
      <c r="L8" s="217"/>
      <c r="M8" s="217"/>
      <c r="N8" s="217"/>
      <c r="O8" s="344"/>
      <c r="P8" s="344"/>
      <c r="Q8" s="344"/>
      <c r="R8" s="344"/>
      <c r="S8" s="344"/>
      <c r="T8" s="344"/>
      <c r="U8" s="344"/>
      <c r="V8" s="344"/>
      <c r="W8" s="335"/>
      <c r="X8" s="328"/>
      <c r="Y8" s="328"/>
      <c r="Z8" s="328"/>
      <c r="AA8" s="328"/>
      <c r="AB8" s="328"/>
      <c r="AC8" s="328"/>
      <c r="AD8" s="328"/>
      <c r="AE8" s="328"/>
      <c r="AF8" s="328"/>
      <c r="AG8" s="328"/>
      <c r="AH8" s="328"/>
      <c r="AI8" s="328"/>
      <c r="AJ8" s="328"/>
      <c r="AK8" s="328"/>
      <c r="AL8" s="328"/>
      <c r="AM8" s="328"/>
      <c r="AN8" s="328"/>
    </row>
    <row r="9" spans="1:43" ht="15" customHeight="1" x14ac:dyDescent="0.2">
      <c r="A9" s="211" t="s">
        <v>149</v>
      </c>
      <c r="B9" s="345" t="s">
        <v>411</v>
      </c>
      <c r="C9" s="345" t="s">
        <v>412</v>
      </c>
      <c r="D9" s="346" t="s">
        <v>413</v>
      </c>
      <c r="E9" s="347" t="s">
        <v>168</v>
      </c>
      <c r="F9" s="346"/>
      <c r="G9" s="337"/>
      <c r="H9" s="348"/>
      <c r="I9" s="349"/>
      <c r="J9" s="339"/>
      <c r="K9" s="339"/>
      <c r="L9" s="339"/>
      <c r="M9" s="339"/>
      <c r="N9" s="339"/>
      <c r="O9" s="344"/>
      <c r="P9" s="344"/>
      <c r="Q9" s="344"/>
      <c r="R9" s="344"/>
      <c r="S9" s="344"/>
      <c r="T9" s="344"/>
      <c r="U9" s="344"/>
      <c r="V9" s="344"/>
      <c r="W9" s="335"/>
      <c r="X9" s="328"/>
      <c r="Y9" s="328"/>
      <c r="Z9" s="328"/>
      <c r="AA9" s="328"/>
      <c r="AB9" s="328"/>
      <c r="AC9" s="328"/>
      <c r="AD9" s="328"/>
      <c r="AE9" s="328"/>
      <c r="AF9" s="328"/>
      <c r="AG9" s="328"/>
      <c r="AH9" s="328"/>
      <c r="AI9" s="328"/>
      <c r="AJ9" s="328"/>
      <c r="AK9" s="328"/>
      <c r="AL9" s="328"/>
      <c r="AM9" s="328"/>
      <c r="AN9" s="328"/>
    </row>
    <row r="10" spans="1:43" ht="15" customHeight="1" x14ac:dyDescent="0.2">
      <c r="A10" s="350"/>
      <c r="B10" s="350"/>
      <c r="C10" s="350"/>
      <c r="D10" s="350" t="s">
        <v>414</v>
      </c>
      <c r="E10" s="350"/>
      <c r="F10" s="351"/>
      <c r="G10" s="334" t="s">
        <v>415</v>
      </c>
      <c r="H10" s="334"/>
      <c r="I10" s="334"/>
      <c r="J10" s="334"/>
      <c r="K10" s="334"/>
      <c r="L10" s="334"/>
      <c r="M10" s="334"/>
      <c r="N10" s="334"/>
      <c r="O10" s="344"/>
      <c r="P10" s="344"/>
      <c r="Q10" s="344"/>
      <c r="R10" s="344"/>
      <c r="S10" s="344"/>
      <c r="T10" s="344"/>
      <c r="U10" s="344"/>
      <c r="V10" s="344"/>
      <c r="W10" s="335"/>
      <c r="X10" s="328"/>
      <c r="Y10" s="328"/>
      <c r="Z10" s="328"/>
      <c r="AA10" s="328"/>
      <c r="AB10" s="328"/>
      <c r="AC10" s="328"/>
      <c r="AD10" s="328"/>
      <c r="AE10" s="328"/>
      <c r="AF10" s="328"/>
      <c r="AG10" s="328"/>
      <c r="AH10" s="328"/>
      <c r="AI10" s="328"/>
      <c r="AJ10" s="328"/>
      <c r="AK10" s="328"/>
      <c r="AL10" s="328"/>
      <c r="AM10" s="328"/>
      <c r="AN10" s="328"/>
    </row>
    <row r="11" spans="1:43" ht="15" customHeight="1" x14ac:dyDescent="0.2">
      <c r="A11" s="352"/>
      <c r="B11" s="353"/>
      <c r="C11" s="353" t="str">
        <f>IF(A11="","",$C$4-B11)</f>
        <v/>
      </c>
      <c r="D11" s="354" t="str">
        <f>IF(A11="","",C11/$C$5)</f>
        <v/>
      </c>
      <c r="E11" s="355"/>
      <c r="F11" s="356" t="str">
        <f>IF(A11="","&lt;&lt;HIDE ROW","")</f>
        <v>&lt;&lt;HIDE ROW</v>
      </c>
      <c r="G11" s="356"/>
      <c r="H11" s="339" t="s">
        <v>416</v>
      </c>
      <c r="I11" s="339"/>
      <c r="J11" s="339"/>
      <c r="K11" s="339"/>
      <c r="L11" s="339"/>
      <c r="M11" s="339"/>
      <c r="N11" s="339"/>
      <c r="O11" s="344"/>
      <c r="P11" s="344"/>
      <c r="Q11" s="344"/>
      <c r="R11" s="344"/>
      <c r="S11" s="344"/>
      <c r="T11" s="344"/>
      <c r="U11" s="344"/>
      <c r="V11" s="344"/>
      <c r="W11" s="335"/>
      <c r="X11" s="328"/>
      <c r="Y11" s="328"/>
      <c r="Z11" s="328"/>
      <c r="AA11" s="328"/>
      <c r="AB11" s="328"/>
      <c r="AC11" s="328"/>
      <c r="AD11" s="328"/>
      <c r="AE11" s="328"/>
      <c r="AF11" s="328"/>
      <c r="AG11" s="328"/>
      <c r="AH11" s="328"/>
      <c r="AI11" s="328"/>
      <c r="AJ11" s="328"/>
      <c r="AK11" s="328"/>
      <c r="AL11" s="328"/>
      <c r="AM11" s="328"/>
      <c r="AN11" s="328"/>
    </row>
    <row r="12" spans="1:43" ht="15" customHeight="1" x14ac:dyDescent="0.2">
      <c r="A12" s="352"/>
      <c r="B12" s="353"/>
      <c r="C12" s="353" t="str">
        <f>IF(A12="","",C11-B12)</f>
        <v/>
      </c>
      <c r="D12" s="354" t="str">
        <f>IF(A12="","",C12/$C$5)</f>
        <v/>
      </c>
      <c r="E12" s="355"/>
      <c r="F12" s="356" t="str">
        <f t="shared" ref="F12:F15" si="0">IF(A12="","&lt;&lt;HIDE ROW","")</f>
        <v>&lt;&lt;HIDE ROW</v>
      </c>
      <c r="G12" s="356"/>
      <c r="H12" s="339"/>
      <c r="I12" s="339"/>
      <c r="J12" s="339"/>
      <c r="K12" s="339"/>
      <c r="L12" s="339"/>
      <c r="M12" s="339"/>
      <c r="N12" s="339"/>
      <c r="O12" s="344"/>
      <c r="P12" s="344"/>
      <c r="Q12" s="344"/>
      <c r="R12" s="344"/>
      <c r="S12" s="344"/>
      <c r="T12" s="344"/>
      <c r="U12" s="344"/>
      <c r="V12" s="344"/>
      <c r="W12" s="335"/>
      <c r="X12" s="328"/>
      <c r="Y12" s="328"/>
      <c r="Z12" s="328"/>
      <c r="AA12" s="328"/>
      <c r="AB12" s="328"/>
      <c r="AC12" s="328"/>
      <c r="AD12" s="328"/>
      <c r="AE12" s="328"/>
      <c r="AF12" s="328"/>
      <c r="AG12" s="328"/>
      <c r="AH12" s="328"/>
      <c r="AI12" s="328"/>
      <c r="AJ12" s="328"/>
      <c r="AK12" s="328"/>
      <c r="AL12" s="328"/>
      <c r="AM12" s="328"/>
      <c r="AN12" s="328"/>
    </row>
    <row r="13" spans="1:43" ht="15" customHeight="1" x14ac:dyDescent="0.2">
      <c r="A13" s="352"/>
      <c r="B13" s="353"/>
      <c r="C13" s="353" t="str">
        <f>IF(A13="","",C12-B13)</f>
        <v/>
      </c>
      <c r="D13" s="354" t="str">
        <f>IF(A13="","",C13/$C$5)</f>
        <v/>
      </c>
      <c r="E13" s="355"/>
      <c r="F13" s="356" t="str">
        <f t="shared" si="0"/>
        <v>&lt;&lt;HIDE ROW</v>
      </c>
      <c r="G13" s="356"/>
      <c r="H13" s="339"/>
      <c r="I13" s="339"/>
      <c r="J13" s="339"/>
      <c r="K13" s="339"/>
      <c r="L13" s="339"/>
      <c r="M13" s="339"/>
      <c r="N13" s="339"/>
      <c r="O13" s="344"/>
      <c r="P13" s="344"/>
      <c r="Q13" s="344"/>
      <c r="R13" s="344"/>
      <c r="S13" s="344"/>
      <c r="T13" s="344"/>
      <c r="U13" s="344"/>
      <c r="V13" s="344"/>
      <c r="W13" s="335"/>
      <c r="X13" s="328"/>
      <c r="Y13" s="328"/>
      <c r="Z13" s="328"/>
      <c r="AA13" s="328"/>
      <c r="AB13" s="328"/>
      <c r="AC13" s="328"/>
      <c r="AD13" s="328"/>
      <c r="AE13" s="328"/>
      <c r="AF13" s="328"/>
      <c r="AG13" s="328"/>
      <c r="AH13" s="328"/>
      <c r="AI13" s="328"/>
      <c r="AJ13" s="328"/>
      <c r="AK13" s="328"/>
      <c r="AL13" s="328"/>
      <c r="AM13" s="328"/>
      <c r="AN13" s="328"/>
    </row>
    <row r="14" spans="1:43" ht="15" customHeight="1" x14ac:dyDescent="0.2">
      <c r="A14" s="352"/>
      <c r="B14" s="353"/>
      <c r="C14" s="353" t="str">
        <f>IF(A14="","",C13-B14)</f>
        <v/>
      </c>
      <c r="D14" s="354" t="str">
        <f>IF(A14="","",C14/$C$5)</f>
        <v/>
      </c>
      <c r="E14" s="355"/>
      <c r="F14" s="356" t="str">
        <f t="shared" si="0"/>
        <v>&lt;&lt;HIDE ROW</v>
      </c>
      <c r="G14" s="356"/>
      <c r="H14" s="339"/>
      <c r="I14" s="339"/>
      <c r="J14" s="339"/>
      <c r="K14" s="339"/>
      <c r="L14" s="339"/>
      <c r="M14" s="339"/>
      <c r="N14" s="339"/>
      <c r="O14" s="344"/>
      <c r="P14" s="344"/>
      <c r="Q14" s="344"/>
      <c r="R14" s="344"/>
      <c r="S14" s="344"/>
      <c r="T14" s="344"/>
      <c r="U14" s="344"/>
      <c r="V14" s="344"/>
      <c r="W14" s="335"/>
      <c r="X14" s="328"/>
      <c r="Y14" s="328"/>
      <c r="Z14" s="328"/>
      <c r="AA14" s="328"/>
      <c r="AB14" s="328"/>
      <c r="AC14" s="328"/>
      <c r="AD14" s="328"/>
      <c r="AE14" s="328"/>
      <c r="AF14" s="328"/>
      <c r="AG14" s="328"/>
      <c r="AH14" s="328"/>
      <c r="AI14" s="328"/>
      <c r="AJ14" s="328"/>
      <c r="AK14" s="328"/>
      <c r="AL14" s="328"/>
      <c r="AM14" s="328"/>
      <c r="AN14" s="328"/>
    </row>
    <row r="15" spans="1:43" ht="15" customHeight="1" x14ac:dyDescent="0.2">
      <c r="A15" s="352"/>
      <c r="B15" s="353"/>
      <c r="C15" s="353" t="str">
        <f>IF(A15="","",C14-B15)</f>
        <v/>
      </c>
      <c r="D15" s="354" t="str">
        <f>IF(A15="","",C15/$C$5)</f>
        <v/>
      </c>
      <c r="E15" s="355"/>
      <c r="F15" s="356" t="str">
        <f t="shared" si="0"/>
        <v>&lt;&lt;HIDE ROW</v>
      </c>
      <c r="G15" s="356"/>
      <c r="H15" s="339"/>
      <c r="I15" s="339"/>
      <c r="J15" s="339"/>
      <c r="K15" s="339"/>
      <c r="L15" s="339"/>
      <c r="M15" s="339"/>
      <c r="N15" s="339"/>
      <c r="O15" s="344"/>
      <c r="P15" s="344"/>
      <c r="Q15" s="344"/>
      <c r="R15" s="344"/>
      <c r="S15" s="344"/>
      <c r="T15" s="344"/>
      <c r="U15" s="344"/>
      <c r="V15" s="344"/>
      <c r="W15" s="335"/>
      <c r="X15" s="328"/>
      <c r="Y15" s="328"/>
      <c r="Z15" s="328"/>
      <c r="AA15" s="328"/>
      <c r="AB15" s="328"/>
      <c r="AC15" s="328"/>
      <c r="AD15" s="328"/>
      <c r="AE15" s="328"/>
      <c r="AF15" s="328"/>
      <c r="AG15" s="328"/>
      <c r="AH15" s="328"/>
      <c r="AI15" s="328"/>
      <c r="AJ15" s="328"/>
      <c r="AK15" s="328"/>
      <c r="AL15" s="328"/>
      <c r="AM15" s="328"/>
      <c r="AN15" s="328"/>
    </row>
    <row r="16" spans="1:43" ht="15" customHeight="1" x14ac:dyDescent="0.2">
      <c r="A16" s="82" t="s">
        <v>151</v>
      </c>
      <c r="B16" s="357">
        <f>SUM(B11:B15)</f>
        <v>0</v>
      </c>
      <c r="C16" s="357">
        <f>C4-B16</f>
        <v>28700</v>
      </c>
      <c r="D16" s="358">
        <f>IF(C5="","",C16/C5)</f>
        <v>1.0311482098818403</v>
      </c>
      <c r="E16" s="359"/>
      <c r="F16" s="356" t="str">
        <f>IF(A12="","&lt;&lt;HIDE ROW","")</f>
        <v>&lt;&lt;HIDE ROW</v>
      </c>
      <c r="G16" s="334" t="s">
        <v>417</v>
      </c>
      <c r="H16" s="334"/>
      <c r="I16" s="334"/>
      <c r="J16" s="334"/>
      <c r="K16" s="334"/>
      <c r="L16" s="334"/>
      <c r="M16" s="334"/>
      <c r="N16" s="334"/>
      <c r="O16" s="344"/>
      <c r="P16" s="344"/>
      <c r="Q16" s="344"/>
      <c r="R16" s="344"/>
      <c r="S16" s="344"/>
      <c r="T16" s="344"/>
      <c r="U16" s="344"/>
      <c r="V16" s="344"/>
      <c r="W16" s="335"/>
      <c r="X16" s="328"/>
      <c r="Y16" s="328"/>
      <c r="Z16" s="328"/>
      <c r="AA16" s="328"/>
      <c r="AB16" s="328"/>
      <c r="AC16" s="328"/>
      <c r="AD16" s="328"/>
      <c r="AE16" s="328"/>
      <c r="AF16" s="328"/>
      <c r="AG16" s="328"/>
      <c r="AH16" s="328"/>
      <c r="AI16" s="328"/>
      <c r="AJ16" s="328"/>
      <c r="AK16" s="328"/>
      <c r="AL16" s="328"/>
      <c r="AM16" s="328"/>
      <c r="AN16" s="328"/>
    </row>
    <row r="17" spans="1:40" ht="15" customHeight="1" x14ac:dyDescent="0.2">
      <c r="A17" s="360"/>
      <c r="B17" s="343"/>
      <c r="G17" s="114" t="s">
        <v>418</v>
      </c>
      <c r="H17" s="114"/>
      <c r="I17" s="114"/>
      <c r="J17" s="114"/>
      <c r="K17" s="114"/>
      <c r="L17" s="114"/>
      <c r="M17" s="114"/>
      <c r="N17" s="114"/>
      <c r="O17" s="344"/>
      <c r="P17" s="344"/>
      <c r="Q17" s="344"/>
      <c r="R17" s="344"/>
      <c r="S17" s="344"/>
      <c r="T17" s="344"/>
      <c r="U17" s="344"/>
      <c r="V17" s="344"/>
      <c r="W17" s="335"/>
      <c r="X17" s="328"/>
      <c r="Y17" s="328"/>
      <c r="Z17" s="328"/>
      <c r="AA17" s="328"/>
      <c r="AB17" s="328"/>
      <c r="AC17" s="328"/>
      <c r="AD17" s="328"/>
      <c r="AE17" s="328"/>
      <c r="AF17" s="328"/>
      <c r="AG17" s="328"/>
      <c r="AH17" s="328"/>
      <c r="AI17" s="328"/>
      <c r="AJ17" s="328"/>
      <c r="AK17" s="328"/>
      <c r="AL17" s="328"/>
      <c r="AM17" s="328"/>
      <c r="AN17" s="328"/>
    </row>
    <row r="18" spans="1:40" ht="15" customHeight="1" x14ac:dyDescent="0.2">
      <c r="A18" s="35"/>
      <c r="B18" s="361"/>
      <c r="C18" s="35"/>
      <c r="D18" s="35"/>
      <c r="E18" s="35"/>
      <c r="F18" s="35"/>
      <c r="G18" s="35"/>
      <c r="H18" s="344"/>
      <c r="I18" s="344"/>
      <c r="J18" s="344"/>
      <c r="K18" s="344"/>
      <c r="L18" s="344"/>
      <c r="M18" s="344"/>
      <c r="N18" s="344"/>
      <c r="O18" s="344"/>
      <c r="P18" s="344"/>
      <c r="Q18" s="344"/>
      <c r="R18" s="344"/>
      <c r="S18" s="344"/>
      <c r="T18" s="344"/>
      <c r="U18" s="344"/>
      <c r="V18" s="344"/>
      <c r="W18" s="335"/>
      <c r="X18" s="328"/>
      <c r="Y18" s="328"/>
      <c r="Z18" s="328"/>
      <c r="AA18" s="328"/>
      <c r="AB18" s="328"/>
      <c r="AC18" s="328"/>
      <c r="AD18" s="328"/>
      <c r="AE18" s="328"/>
      <c r="AF18" s="328"/>
      <c r="AG18" s="328"/>
      <c r="AH18" s="328"/>
      <c r="AI18" s="328"/>
      <c r="AJ18" s="328"/>
      <c r="AK18" s="328"/>
      <c r="AL18" s="328"/>
      <c r="AM18" s="328"/>
      <c r="AN18" s="328"/>
    </row>
    <row r="19" spans="1:40" ht="15" customHeight="1" x14ac:dyDescent="0.2">
      <c r="A19" s="324" t="s">
        <v>419</v>
      </c>
      <c r="B19" s="324"/>
      <c r="C19" s="324"/>
      <c r="D19" s="324"/>
      <c r="E19" s="324"/>
      <c r="F19" s="35"/>
      <c r="G19" s="35"/>
      <c r="H19" s="344"/>
      <c r="I19" s="344"/>
      <c r="J19" s="344"/>
      <c r="K19" s="344"/>
      <c r="L19" s="344"/>
      <c r="M19" s="344"/>
      <c r="N19" s="344"/>
      <c r="O19" s="344"/>
      <c r="P19" s="344"/>
      <c r="Q19" s="344"/>
      <c r="R19" s="344"/>
      <c r="S19" s="344"/>
      <c r="T19" s="344"/>
      <c r="U19" s="344"/>
      <c r="V19" s="344"/>
      <c r="W19" s="335"/>
      <c r="X19" s="328"/>
      <c r="Y19" s="328"/>
      <c r="Z19" s="328"/>
      <c r="AA19" s="328"/>
      <c r="AB19" s="328"/>
      <c r="AC19" s="328"/>
      <c r="AD19" s="328"/>
      <c r="AE19" s="328"/>
      <c r="AF19" s="328"/>
      <c r="AG19" s="328"/>
      <c r="AH19" s="328"/>
      <c r="AI19" s="328"/>
      <c r="AJ19" s="328"/>
      <c r="AK19" s="328"/>
      <c r="AL19" s="328"/>
      <c r="AM19" s="328"/>
      <c r="AN19" s="328"/>
    </row>
    <row r="20" spans="1:40" ht="15" customHeight="1" x14ac:dyDescent="0.2">
      <c r="A20" s="362" t="s">
        <v>420</v>
      </c>
      <c r="B20" s="362"/>
      <c r="C20" s="362"/>
      <c r="D20" s="362"/>
      <c r="E20" s="362"/>
      <c r="F20" s="356" t="s">
        <v>421</v>
      </c>
      <c r="G20" s="363"/>
      <c r="H20" s="363"/>
      <c r="I20" s="363"/>
      <c r="J20" s="363"/>
      <c r="K20" s="363"/>
      <c r="L20" s="344"/>
      <c r="M20" s="344"/>
      <c r="N20" s="344"/>
      <c r="O20" s="344"/>
      <c r="P20" s="344"/>
      <c r="Q20" s="344"/>
      <c r="R20" s="344"/>
      <c r="S20" s="344"/>
      <c r="T20" s="344"/>
      <c r="U20" s="344"/>
      <c r="V20" s="344"/>
      <c r="W20" s="335"/>
      <c r="X20" s="328"/>
      <c r="Y20" s="328"/>
      <c r="Z20" s="328"/>
      <c r="AA20" s="328"/>
      <c r="AB20" s="328"/>
      <c r="AC20" s="328"/>
      <c r="AD20" s="328"/>
      <c r="AE20" s="328"/>
      <c r="AF20" s="328"/>
      <c r="AG20" s="328"/>
      <c r="AH20" s="328"/>
      <c r="AI20" s="328"/>
      <c r="AJ20" s="328"/>
      <c r="AK20" s="328"/>
      <c r="AL20" s="328"/>
      <c r="AM20" s="328"/>
      <c r="AN20" s="328"/>
    </row>
    <row r="21" spans="1:40" ht="15" customHeight="1" x14ac:dyDescent="0.2">
      <c r="A21" s="364" t="s">
        <v>422</v>
      </c>
      <c r="B21" s="364"/>
      <c r="C21" s="364"/>
      <c r="D21" s="364"/>
      <c r="E21" s="364"/>
      <c r="F21" s="364" t="s">
        <v>423</v>
      </c>
      <c r="G21" s="364"/>
      <c r="H21" s="364"/>
      <c r="I21" s="364"/>
      <c r="J21" s="364"/>
      <c r="K21" s="364"/>
      <c r="L21" s="344"/>
      <c r="M21" s="344"/>
      <c r="N21" s="344"/>
      <c r="O21" s="344"/>
      <c r="P21" s="344"/>
      <c r="Q21" s="344"/>
      <c r="R21" s="344"/>
      <c r="S21" s="344"/>
      <c r="T21" s="344"/>
      <c r="U21" s="344"/>
      <c r="V21" s="344"/>
      <c r="W21" s="335"/>
      <c r="X21" s="328"/>
      <c r="Y21" s="328"/>
      <c r="Z21" s="328"/>
      <c r="AA21" s="328"/>
      <c r="AB21" s="328"/>
      <c r="AC21" s="328"/>
      <c r="AD21" s="328"/>
      <c r="AE21" s="328"/>
      <c r="AF21" s="328"/>
      <c r="AG21" s="328"/>
      <c r="AH21" s="328"/>
      <c r="AI21" s="328"/>
      <c r="AJ21" s="328"/>
      <c r="AK21" s="328"/>
      <c r="AL21" s="328"/>
      <c r="AM21" s="328"/>
      <c r="AN21" s="328"/>
    </row>
    <row r="22" spans="1:40" ht="15" customHeight="1" x14ac:dyDescent="0.2">
      <c r="A22" s="364"/>
      <c r="B22" s="364"/>
      <c r="C22" s="364"/>
      <c r="D22" s="364"/>
      <c r="E22" s="364"/>
      <c r="F22" s="364"/>
      <c r="G22" s="364"/>
      <c r="H22" s="364"/>
      <c r="I22" s="364"/>
      <c r="J22" s="364"/>
      <c r="K22" s="364"/>
      <c r="L22" s="344"/>
      <c r="M22" s="344"/>
      <c r="N22" s="344"/>
      <c r="O22" s="344"/>
      <c r="P22" s="344"/>
      <c r="Q22" s="344"/>
      <c r="R22" s="344"/>
      <c r="S22" s="344"/>
      <c r="T22" s="344"/>
      <c r="U22" s="344"/>
      <c r="V22" s="344"/>
      <c r="W22" s="335"/>
      <c r="X22" s="328"/>
      <c r="Y22" s="328"/>
      <c r="Z22" s="328"/>
      <c r="AA22" s="328"/>
      <c r="AB22" s="328"/>
      <c r="AC22" s="328"/>
      <c r="AD22" s="328"/>
      <c r="AE22" s="328"/>
      <c r="AF22" s="328"/>
      <c r="AG22" s="328"/>
      <c r="AH22" s="328"/>
      <c r="AI22" s="328"/>
      <c r="AJ22" s="328"/>
      <c r="AK22" s="328"/>
      <c r="AL22" s="328"/>
      <c r="AM22" s="328"/>
      <c r="AN22" s="328"/>
    </row>
    <row r="23" spans="1:40" ht="15" customHeight="1" x14ac:dyDescent="0.2">
      <c r="A23" s="364" t="s">
        <v>424</v>
      </c>
      <c r="B23" s="364"/>
      <c r="C23" s="364"/>
      <c r="D23" s="364"/>
      <c r="E23" s="364"/>
      <c r="F23" s="364"/>
      <c r="G23" s="364"/>
      <c r="H23" s="364"/>
      <c r="I23" s="364"/>
      <c r="J23" s="364"/>
      <c r="K23" s="364"/>
      <c r="L23" s="344"/>
      <c r="M23" s="344"/>
      <c r="N23" s="344"/>
      <c r="O23" s="344"/>
      <c r="P23" s="344"/>
      <c r="Q23" s="344"/>
      <c r="R23" s="344"/>
      <c r="S23" s="344"/>
      <c r="T23" s="344"/>
      <c r="U23" s="344"/>
      <c r="V23" s="344"/>
      <c r="W23" s="335"/>
      <c r="X23" s="328"/>
      <c r="Y23" s="328"/>
      <c r="Z23" s="328"/>
      <c r="AA23" s="328"/>
      <c r="AB23" s="328"/>
      <c r="AC23" s="328"/>
      <c r="AD23" s="328"/>
      <c r="AE23" s="328"/>
      <c r="AF23" s="328"/>
      <c r="AG23" s="328"/>
      <c r="AH23" s="328"/>
      <c r="AI23" s="328"/>
      <c r="AJ23" s="328"/>
      <c r="AK23" s="328"/>
      <c r="AL23" s="328"/>
      <c r="AM23" s="328"/>
      <c r="AN23" s="328"/>
    </row>
    <row r="24" spans="1:40" ht="15" customHeight="1" x14ac:dyDescent="0.2">
      <c r="A24" s="364"/>
      <c r="B24" s="364"/>
      <c r="C24" s="364"/>
      <c r="D24" s="364"/>
      <c r="E24" s="364"/>
      <c r="F24" s="35"/>
      <c r="G24" s="35"/>
      <c r="H24" s="344"/>
      <c r="I24" s="344"/>
      <c r="J24" s="344"/>
      <c r="K24" s="344"/>
      <c r="L24" s="344"/>
      <c r="M24" s="344"/>
      <c r="N24" s="344"/>
      <c r="O24" s="344"/>
      <c r="P24" s="344"/>
      <c r="Q24" s="344"/>
      <c r="R24" s="344"/>
      <c r="S24" s="344"/>
      <c r="T24" s="344"/>
      <c r="U24" s="344"/>
      <c r="V24" s="344"/>
      <c r="W24" s="335"/>
      <c r="X24" s="328"/>
      <c r="Y24" s="328"/>
      <c r="Z24" s="328"/>
      <c r="AA24" s="328"/>
      <c r="AB24" s="328"/>
      <c r="AC24" s="328"/>
      <c r="AD24" s="328"/>
      <c r="AE24" s="328"/>
      <c r="AF24" s="328"/>
      <c r="AG24" s="328"/>
      <c r="AH24" s="328"/>
      <c r="AI24" s="328"/>
      <c r="AJ24" s="328"/>
      <c r="AK24" s="328"/>
      <c r="AL24" s="328"/>
      <c r="AM24" s="328"/>
      <c r="AN24" s="328"/>
    </row>
    <row r="25" spans="1:40" ht="15" customHeight="1" x14ac:dyDescent="0.2">
      <c r="A25" s="35"/>
      <c r="B25" s="361"/>
      <c r="C25" s="35"/>
      <c r="D25" s="35"/>
      <c r="E25" s="35"/>
      <c r="F25" s="35"/>
      <c r="G25" s="35"/>
      <c r="H25" s="344"/>
      <c r="I25" s="344"/>
      <c r="J25" s="344"/>
      <c r="K25" s="344"/>
      <c r="L25" s="344"/>
      <c r="M25" s="344"/>
      <c r="N25" s="344"/>
      <c r="O25" s="344"/>
      <c r="P25" s="344"/>
      <c r="Q25" s="344"/>
      <c r="R25" s="344"/>
      <c r="S25" s="344"/>
      <c r="T25" s="344"/>
      <c r="U25" s="344"/>
      <c r="V25" s="344"/>
      <c r="W25" s="335"/>
      <c r="X25" s="328"/>
      <c r="Y25" s="328"/>
      <c r="Z25" s="328"/>
      <c r="AA25" s="328"/>
      <c r="AB25" s="328"/>
      <c r="AC25" s="328"/>
      <c r="AD25" s="328"/>
      <c r="AE25" s="328"/>
      <c r="AF25" s="328"/>
      <c r="AG25" s="328"/>
      <c r="AH25" s="328"/>
      <c r="AI25" s="328"/>
      <c r="AJ25" s="328"/>
      <c r="AK25" s="328"/>
      <c r="AL25" s="328"/>
      <c r="AM25" s="328"/>
      <c r="AN25" s="328"/>
    </row>
    <row r="26" spans="1:40" ht="15" customHeight="1" x14ac:dyDescent="0.2">
      <c r="A26" s="35"/>
      <c r="B26" s="361"/>
      <c r="C26" s="35"/>
      <c r="D26" s="35"/>
      <c r="E26" s="35"/>
      <c r="F26" s="35"/>
      <c r="G26" s="35"/>
      <c r="H26" s="344"/>
      <c r="I26" s="344"/>
      <c r="J26" s="344"/>
      <c r="K26" s="344"/>
      <c r="L26" s="344"/>
      <c r="M26" s="344"/>
      <c r="N26" s="344"/>
      <c r="O26" s="344"/>
      <c r="P26" s="344"/>
      <c r="Q26" s="344"/>
      <c r="R26" s="344"/>
      <c r="S26" s="344"/>
      <c r="T26" s="344"/>
      <c r="U26" s="344"/>
      <c r="V26" s="344"/>
      <c r="W26" s="335"/>
      <c r="X26" s="328"/>
      <c r="Y26" s="328"/>
      <c r="Z26" s="328"/>
      <c r="AA26" s="328"/>
      <c r="AB26" s="328"/>
      <c r="AC26" s="328"/>
      <c r="AD26" s="328"/>
      <c r="AE26" s="328"/>
      <c r="AF26" s="328"/>
      <c r="AG26" s="328"/>
      <c r="AH26" s="328"/>
      <c r="AI26" s="328"/>
      <c r="AJ26" s="328"/>
      <c r="AK26" s="328"/>
      <c r="AL26" s="328"/>
      <c r="AM26" s="328"/>
      <c r="AN26" s="328"/>
    </row>
    <row r="27" spans="1:40" ht="15" customHeight="1" x14ac:dyDescent="0.2">
      <c r="A27" s="324" t="s">
        <v>425</v>
      </c>
      <c r="B27" s="324"/>
      <c r="C27" s="324"/>
      <c r="D27" s="324"/>
      <c r="E27" s="324"/>
      <c r="F27" s="356" t="s">
        <v>426</v>
      </c>
      <c r="G27" s="365"/>
      <c r="H27" s="344"/>
      <c r="I27" s="344"/>
      <c r="J27" s="344"/>
      <c r="K27" s="344"/>
      <c r="L27" s="344"/>
      <c r="M27" s="344"/>
      <c r="N27" s="344"/>
      <c r="O27" s="344"/>
      <c r="P27" s="344"/>
      <c r="Q27" s="344"/>
      <c r="R27" s="344"/>
      <c r="S27" s="344"/>
      <c r="T27" s="344"/>
      <c r="U27" s="344"/>
      <c r="V27" s="344"/>
      <c r="W27" s="335"/>
      <c r="X27" s="328"/>
      <c r="Y27" s="328"/>
      <c r="Z27" s="328"/>
      <c r="AA27" s="328"/>
      <c r="AB27" s="328"/>
      <c r="AC27" s="328"/>
      <c r="AD27" s="328"/>
      <c r="AE27" s="328"/>
      <c r="AF27" s="328"/>
      <c r="AG27" s="328"/>
      <c r="AH27" s="328"/>
      <c r="AI27" s="328"/>
      <c r="AJ27" s="328"/>
      <c r="AK27" s="328"/>
      <c r="AL27" s="328"/>
      <c r="AM27" s="328"/>
      <c r="AN27" s="328"/>
    </row>
    <row r="28" spans="1:40" ht="15" customHeight="1" x14ac:dyDescent="0.2">
      <c r="A28" s="366" t="s">
        <v>427</v>
      </c>
      <c r="B28" s="366"/>
      <c r="C28" s="366"/>
      <c r="D28" s="366"/>
      <c r="E28" s="366"/>
      <c r="F28" s="365"/>
      <c r="G28" s="365"/>
      <c r="H28" s="344"/>
      <c r="I28" s="344"/>
      <c r="J28" s="344"/>
      <c r="K28" s="344"/>
      <c r="L28" s="344"/>
      <c r="M28" s="344"/>
      <c r="N28" s="344"/>
      <c r="O28" s="344"/>
      <c r="P28" s="344"/>
      <c r="Q28" s="344"/>
      <c r="R28" s="344"/>
      <c r="S28" s="344"/>
      <c r="T28" s="344"/>
      <c r="U28" s="344"/>
      <c r="V28" s="344"/>
      <c r="W28" s="335"/>
      <c r="X28" s="328"/>
      <c r="Y28" s="328"/>
      <c r="Z28" s="328"/>
      <c r="AA28" s="328"/>
      <c r="AB28" s="328"/>
      <c r="AC28" s="328"/>
      <c r="AD28" s="328"/>
      <c r="AE28" s="328"/>
      <c r="AF28" s="328"/>
      <c r="AG28" s="328"/>
      <c r="AH28" s="328"/>
      <c r="AI28" s="328"/>
      <c r="AJ28" s="328"/>
      <c r="AK28" s="328"/>
      <c r="AL28" s="328"/>
      <c r="AM28" s="328"/>
      <c r="AN28" s="328"/>
    </row>
    <row r="29" spans="1:40" ht="15" customHeight="1" x14ac:dyDescent="0.2">
      <c r="A29" s="367"/>
      <c r="B29" s="367"/>
      <c r="C29" s="367"/>
      <c r="D29" s="367"/>
      <c r="E29" s="367"/>
      <c r="F29" s="365"/>
      <c r="G29" s="365"/>
      <c r="H29" s="344"/>
      <c r="I29" s="344"/>
      <c r="J29" s="344"/>
      <c r="K29" s="344"/>
      <c r="L29" s="344"/>
      <c r="M29" s="344"/>
      <c r="N29" s="344"/>
      <c r="O29" s="344"/>
      <c r="P29" s="344"/>
      <c r="Q29" s="344"/>
      <c r="R29" s="344"/>
      <c r="S29" s="344"/>
      <c r="T29" s="344"/>
      <c r="U29" s="344"/>
      <c r="V29" s="344"/>
      <c r="W29" s="335"/>
      <c r="X29" s="328"/>
      <c r="Y29" s="328"/>
      <c r="Z29" s="328"/>
      <c r="AA29" s="328"/>
      <c r="AB29" s="328"/>
      <c r="AC29" s="328"/>
      <c r="AD29" s="328"/>
      <c r="AE29" s="328"/>
      <c r="AF29" s="328"/>
      <c r="AG29" s="328"/>
      <c r="AH29" s="328"/>
      <c r="AI29" s="328"/>
      <c r="AJ29" s="328"/>
      <c r="AK29" s="328"/>
      <c r="AL29" s="328"/>
      <c r="AM29" s="328"/>
      <c r="AN29" s="328"/>
    </row>
    <row r="30" spans="1:40" ht="15" customHeight="1" x14ac:dyDescent="0.2">
      <c r="A30" s="367"/>
      <c r="B30" s="367"/>
      <c r="C30" s="367"/>
      <c r="D30" s="367"/>
      <c r="E30" s="367"/>
      <c r="F30" s="365"/>
      <c r="G30" s="365"/>
      <c r="H30" s="344"/>
      <c r="I30" s="344"/>
      <c r="J30" s="344"/>
      <c r="K30" s="344"/>
      <c r="L30" s="344"/>
      <c r="M30" s="344"/>
      <c r="N30" s="344"/>
      <c r="O30" s="344"/>
      <c r="P30" s="344"/>
      <c r="Q30" s="344"/>
      <c r="R30" s="344"/>
      <c r="S30" s="344"/>
      <c r="T30" s="344"/>
      <c r="U30" s="344"/>
      <c r="V30" s="344"/>
      <c r="W30" s="335"/>
      <c r="X30" s="328"/>
      <c r="Y30" s="328"/>
      <c r="Z30" s="328"/>
      <c r="AA30" s="328"/>
      <c r="AB30" s="328"/>
      <c r="AC30" s="328"/>
      <c r="AD30" s="328"/>
      <c r="AE30" s="328"/>
      <c r="AF30" s="328"/>
      <c r="AG30" s="328"/>
      <c r="AH30" s="328"/>
      <c r="AI30" s="328"/>
      <c r="AJ30" s="328"/>
      <c r="AK30" s="328"/>
      <c r="AL30" s="328"/>
      <c r="AM30" s="328"/>
      <c r="AN30" s="328"/>
    </row>
    <row r="31" spans="1:40" ht="15" customHeight="1" x14ac:dyDescent="0.2">
      <c r="A31" s="367"/>
      <c r="B31" s="367"/>
      <c r="C31" s="367"/>
      <c r="D31" s="367"/>
      <c r="E31" s="367"/>
      <c r="F31" s="365"/>
      <c r="G31" s="365"/>
      <c r="H31" s="344"/>
      <c r="I31" s="344"/>
      <c r="J31" s="344"/>
      <c r="K31" s="344"/>
      <c r="L31" s="344"/>
      <c r="M31" s="344"/>
      <c r="N31" s="344"/>
      <c r="O31" s="344"/>
      <c r="P31" s="344"/>
      <c r="Q31" s="344"/>
      <c r="R31" s="344"/>
      <c r="S31" s="344"/>
      <c r="T31" s="344"/>
      <c r="U31" s="344"/>
      <c r="V31" s="344"/>
      <c r="W31" s="335"/>
      <c r="X31" s="328"/>
      <c r="Y31" s="328"/>
      <c r="Z31" s="328"/>
      <c r="AA31" s="328"/>
      <c r="AB31" s="328"/>
      <c r="AC31" s="328"/>
      <c r="AD31" s="328"/>
      <c r="AE31" s="328"/>
      <c r="AF31" s="328"/>
      <c r="AG31" s="328"/>
      <c r="AH31" s="328"/>
      <c r="AI31" s="328"/>
      <c r="AJ31" s="328"/>
      <c r="AK31" s="328"/>
      <c r="AL31" s="328"/>
      <c r="AM31" s="328"/>
      <c r="AN31" s="328"/>
    </row>
    <row r="32" spans="1:40" ht="15" customHeight="1" x14ac:dyDescent="0.2">
      <c r="A32" s="367"/>
      <c r="B32" s="367"/>
      <c r="C32" s="367"/>
      <c r="D32" s="367"/>
      <c r="E32" s="367"/>
      <c r="F32" s="365"/>
      <c r="G32" s="365"/>
      <c r="H32" s="344"/>
      <c r="I32" s="344"/>
      <c r="J32" s="344"/>
      <c r="K32" s="344"/>
      <c r="L32" s="344"/>
      <c r="M32" s="344"/>
      <c r="N32" s="344"/>
      <c r="O32" s="344"/>
      <c r="P32" s="344"/>
      <c r="Q32" s="344"/>
      <c r="R32" s="344"/>
      <c r="S32" s="344"/>
      <c r="T32" s="344"/>
      <c r="U32" s="344"/>
      <c r="V32" s="344"/>
      <c r="W32" s="335"/>
      <c r="X32" s="328"/>
      <c r="Y32" s="328"/>
      <c r="Z32" s="328"/>
      <c r="AA32" s="328"/>
      <c r="AB32" s="328"/>
      <c r="AC32" s="328"/>
      <c r="AD32" s="328"/>
      <c r="AE32" s="328"/>
      <c r="AF32" s="328"/>
      <c r="AG32" s="328"/>
      <c r="AH32" s="328"/>
      <c r="AI32" s="328"/>
      <c r="AJ32" s="328"/>
      <c r="AK32" s="328"/>
      <c r="AL32" s="328"/>
      <c r="AM32" s="328"/>
      <c r="AN32" s="328"/>
    </row>
    <row r="33" spans="1:40" ht="15" customHeight="1" x14ac:dyDescent="0.2">
      <c r="A33" s="367"/>
      <c r="B33" s="367"/>
      <c r="C33" s="367"/>
      <c r="D33" s="367"/>
      <c r="E33" s="367"/>
      <c r="F33" s="365"/>
      <c r="G33" s="365"/>
      <c r="H33" s="344"/>
      <c r="I33" s="344"/>
      <c r="J33" s="344"/>
      <c r="K33" s="344"/>
      <c r="L33" s="344"/>
      <c r="M33" s="344"/>
      <c r="N33" s="344"/>
      <c r="O33" s="344"/>
      <c r="P33" s="344"/>
      <c r="Q33" s="344"/>
      <c r="R33" s="344"/>
      <c r="S33" s="344"/>
      <c r="T33" s="344"/>
      <c r="U33" s="344"/>
      <c r="V33" s="344"/>
      <c r="W33" s="335"/>
      <c r="X33" s="328"/>
      <c r="Y33" s="328"/>
      <c r="Z33" s="328"/>
      <c r="AA33" s="328"/>
      <c r="AB33" s="328"/>
      <c r="AC33" s="328"/>
      <c r="AD33" s="328"/>
      <c r="AE33" s="328"/>
      <c r="AF33" s="328"/>
      <c r="AG33" s="328"/>
      <c r="AH33" s="328"/>
      <c r="AI33" s="328"/>
      <c r="AJ33" s="328"/>
      <c r="AK33" s="328"/>
      <c r="AL33" s="328"/>
      <c r="AM33" s="328"/>
      <c r="AN33" s="328"/>
    </row>
    <row r="34" spans="1:40" ht="15" customHeight="1" x14ac:dyDescent="0.2">
      <c r="A34" s="367"/>
      <c r="B34" s="367"/>
      <c r="C34" s="367"/>
      <c r="D34" s="367"/>
      <c r="E34" s="367"/>
      <c r="F34" s="365"/>
      <c r="G34" s="365"/>
      <c r="H34" s="344"/>
      <c r="I34" s="344"/>
      <c r="J34" s="344"/>
      <c r="K34" s="344"/>
      <c r="L34" s="344"/>
      <c r="M34" s="344"/>
      <c r="N34" s="344"/>
      <c r="O34" s="344"/>
      <c r="P34" s="344"/>
      <c r="Q34" s="344"/>
      <c r="R34" s="344"/>
      <c r="S34" s="344"/>
      <c r="T34" s="344"/>
      <c r="U34" s="344"/>
      <c r="V34" s="344"/>
      <c r="W34" s="335"/>
      <c r="X34" s="328"/>
      <c r="Y34" s="328"/>
      <c r="Z34" s="328"/>
      <c r="AA34" s="328"/>
      <c r="AB34" s="328"/>
      <c r="AC34" s="328"/>
      <c r="AD34" s="328"/>
      <c r="AE34" s="328"/>
      <c r="AF34" s="328"/>
      <c r="AG34" s="328"/>
      <c r="AH34" s="328"/>
      <c r="AI34" s="328"/>
      <c r="AJ34" s="328"/>
      <c r="AK34" s="328"/>
      <c r="AL34" s="328"/>
      <c r="AM34" s="328"/>
      <c r="AN34" s="328"/>
    </row>
    <row r="35" spans="1:40" ht="15" customHeight="1" x14ac:dyDescent="0.2">
      <c r="A35" s="367"/>
      <c r="B35" s="367"/>
      <c r="C35" s="367"/>
      <c r="D35" s="367"/>
      <c r="E35" s="367"/>
      <c r="F35" s="365"/>
      <c r="G35" s="133"/>
      <c r="H35" s="344"/>
      <c r="I35" s="344"/>
      <c r="J35" s="344"/>
      <c r="K35" s="344"/>
      <c r="L35" s="344"/>
      <c r="M35" s="344"/>
      <c r="N35" s="344"/>
      <c r="O35" s="344"/>
      <c r="P35" s="344"/>
      <c r="Q35" s="344"/>
      <c r="R35" s="344"/>
      <c r="S35" s="344"/>
      <c r="T35" s="344"/>
      <c r="U35" s="344"/>
      <c r="V35" s="344"/>
      <c r="W35" s="335"/>
      <c r="X35" s="328"/>
      <c r="Y35" s="328"/>
      <c r="Z35" s="328"/>
      <c r="AA35" s="328"/>
      <c r="AB35" s="328"/>
      <c r="AC35" s="328"/>
      <c r="AD35" s="328"/>
      <c r="AE35" s="328"/>
      <c r="AF35" s="328"/>
      <c r="AG35" s="328"/>
      <c r="AH35" s="328"/>
      <c r="AI35" s="328"/>
      <c r="AJ35" s="328"/>
      <c r="AK35" s="328"/>
      <c r="AL35" s="328"/>
      <c r="AM35" s="328"/>
      <c r="AN35" s="328"/>
    </row>
    <row r="36" spans="1:40" ht="15" customHeight="1" x14ac:dyDescent="0.3">
      <c r="A36" s="210"/>
      <c r="B36" s="368"/>
      <c r="C36" s="369"/>
      <c r="D36" s="370"/>
      <c r="E36" s="133"/>
      <c r="F36" s="133"/>
      <c r="G36" s="35"/>
      <c r="H36" s="371"/>
      <c r="I36" s="335"/>
      <c r="J36" s="335"/>
      <c r="K36" s="335"/>
      <c r="L36" s="335"/>
      <c r="M36" s="335"/>
      <c r="N36" s="335"/>
      <c r="O36" s="344"/>
      <c r="P36" s="344"/>
      <c r="Q36" s="344"/>
      <c r="R36" s="344"/>
      <c r="S36" s="344"/>
      <c r="T36" s="344"/>
      <c r="U36" s="344"/>
      <c r="V36" s="344"/>
      <c r="W36" s="335"/>
      <c r="X36" s="328"/>
      <c r="Y36" s="328"/>
      <c r="Z36" s="328"/>
      <c r="AA36" s="328"/>
      <c r="AB36" s="328"/>
      <c r="AC36" s="328"/>
      <c r="AD36" s="328"/>
      <c r="AE36" s="328"/>
      <c r="AF36" s="328"/>
      <c r="AG36" s="328"/>
      <c r="AH36" s="328"/>
      <c r="AI36" s="328"/>
      <c r="AJ36" s="328"/>
      <c r="AK36" s="328"/>
      <c r="AL36" s="328"/>
      <c r="AM36" s="328"/>
      <c r="AN36" s="328"/>
    </row>
    <row r="37" spans="1:40" ht="15" customHeight="1" x14ac:dyDescent="0.3">
      <c r="A37" s="324" t="s">
        <v>428</v>
      </c>
      <c r="B37" s="324"/>
      <c r="C37" s="324"/>
      <c r="D37" s="324"/>
      <c r="E37" s="324"/>
      <c r="F37" s="356" t="s">
        <v>426</v>
      </c>
      <c r="G37" s="365"/>
      <c r="H37" s="372"/>
      <c r="I37" s="335"/>
      <c r="J37" s="335"/>
      <c r="K37" s="335"/>
      <c r="L37" s="335"/>
      <c r="M37" s="335"/>
      <c r="N37" s="335"/>
      <c r="O37" s="335"/>
      <c r="P37" s="335"/>
      <c r="Q37" s="335"/>
      <c r="R37" s="335"/>
      <c r="S37" s="335"/>
      <c r="T37" s="335"/>
      <c r="U37" s="335"/>
      <c r="V37" s="335"/>
      <c r="W37" s="335"/>
      <c r="X37" s="328"/>
      <c r="Y37" s="328"/>
      <c r="Z37" s="328"/>
      <c r="AA37" s="328"/>
      <c r="AB37" s="328"/>
      <c r="AC37" s="328"/>
      <c r="AD37" s="328"/>
      <c r="AE37" s="328"/>
      <c r="AF37" s="328"/>
      <c r="AG37" s="328"/>
      <c r="AH37" s="328"/>
      <c r="AI37" s="328"/>
      <c r="AJ37" s="328"/>
      <c r="AK37" s="328"/>
      <c r="AL37" s="328"/>
      <c r="AM37" s="328"/>
      <c r="AN37" s="328"/>
    </row>
    <row r="38" spans="1:40" ht="15" customHeight="1" x14ac:dyDescent="0.2">
      <c r="A38" s="366" t="s">
        <v>429</v>
      </c>
      <c r="B38" s="366"/>
      <c r="C38" s="366"/>
      <c r="D38" s="366"/>
      <c r="E38" s="366"/>
      <c r="F38" s="365"/>
      <c r="G38" s="365"/>
      <c r="H38" s="344"/>
      <c r="I38" s="344"/>
      <c r="J38" s="344"/>
      <c r="K38" s="344"/>
      <c r="L38" s="344"/>
      <c r="M38" s="344"/>
      <c r="N38" s="344"/>
      <c r="O38" s="335"/>
      <c r="P38" s="335"/>
      <c r="Q38" s="335"/>
      <c r="R38" s="335"/>
      <c r="S38" s="335"/>
      <c r="T38" s="335"/>
      <c r="U38" s="335"/>
      <c r="V38" s="335"/>
      <c r="W38" s="335"/>
      <c r="X38" s="328"/>
      <c r="Y38" s="328"/>
      <c r="Z38" s="328"/>
      <c r="AA38" s="328"/>
      <c r="AB38" s="328"/>
      <c r="AC38" s="328"/>
      <c r="AD38" s="328"/>
      <c r="AE38" s="328"/>
      <c r="AF38" s="328"/>
      <c r="AG38" s="328"/>
      <c r="AH38" s="328"/>
      <c r="AI38" s="328"/>
      <c r="AJ38" s="328"/>
      <c r="AK38" s="328"/>
      <c r="AL38" s="328"/>
      <c r="AM38" s="328"/>
      <c r="AN38" s="328"/>
    </row>
    <row r="39" spans="1:40" ht="15" customHeight="1" x14ac:dyDescent="0.2">
      <c r="A39" s="367"/>
      <c r="B39" s="367"/>
      <c r="C39" s="367"/>
      <c r="D39" s="367"/>
      <c r="E39" s="367"/>
      <c r="F39" s="365"/>
      <c r="G39" s="365"/>
      <c r="H39" s="344"/>
      <c r="I39" s="344"/>
      <c r="J39" s="344"/>
      <c r="K39" s="344"/>
      <c r="L39" s="344"/>
      <c r="M39" s="344"/>
      <c r="N39" s="344"/>
      <c r="O39" s="344"/>
      <c r="P39" s="344"/>
      <c r="Q39" s="344"/>
      <c r="R39" s="344"/>
      <c r="S39" s="344"/>
      <c r="T39" s="344"/>
      <c r="U39" s="344"/>
      <c r="V39" s="344"/>
      <c r="W39" s="335"/>
      <c r="X39" s="328"/>
      <c r="Y39" s="328"/>
      <c r="Z39" s="328"/>
      <c r="AA39" s="328"/>
      <c r="AB39" s="328"/>
      <c r="AC39" s="328"/>
      <c r="AD39" s="328"/>
      <c r="AE39" s="328"/>
      <c r="AF39" s="328"/>
      <c r="AG39" s="328"/>
      <c r="AH39" s="328"/>
      <c r="AI39" s="328"/>
      <c r="AJ39" s="328"/>
      <c r="AK39" s="328"/>
      <c r="AL39" s="328"/>
      <c r="AM39" s="328"/>
      <c r="AN39" s="328"/>
    </row>
    <row r="40" spans="1:40" ht="15" customHeight="1" x14ac:dyDescent="0.2">
      <c r="A40" s="367"/>
      <c r="B40" s="367"/>
      <c r="C40" s="367"/>
      <c r="D40" s="367"/>
      <c r="E40" s="367"/>
      <c r="F40" s="365"/>
      <c r="H40" s="344"/>
      <c r="I40" s="344"/>
      <c r="J40" s="344"/>
      <c r="K40" s="344"/>
      <c r="L40" s="344"/>
      <c r="M40" s="344"/>
      <c r="N40" s="344"/>
      <c r="O40" s="344"/>
      <c r="P40" s="344"/>
      <c r="Q40" s="344"/>
      <c r="R40" s="344"/>
      <c r="S40" s="344"/>
      <c r="T40" s="344"/>
      <c r="U40" s="344"/>
      <c r="V40" s="344"/>
      <c r="W40" s="335"/>
      <c r="X40" s="328"/>
      <c r="Y40" s="328"/>
      <c r="Z40" s="328"/>
      <c r="AA40" s="328"/>
      <c r="AB40" s="328"/>
      <c r="AC40" s="328"/>
      <c r="AD40" s="328"/>
      <c r="AE40" s="328"/>
      <c r="AF40" s="328"/>
      <c r="AG40" s="328"/>
      <c r="AH40" s="328"/>
      <c r="AI40" s="328"/>
      <c r="AJ40" s="328"/>
      <c r="AK40" s="328"/>
      <c r="AL40" s="328"/>
      <c r="AM40" s="328"/>
      <c r="AN40" s="328"/>
    </row>
    <row r="41" spans="1:40" ht="12.75" customHeight="1" x14ac:dyDescent="0.2">
      <c r="A41" s="210"/>
      <c r="G41" s="35"/>
      <c r="H41" s="344"/>
      <c r="I41" s="344"/>
      <c r="J41" s="344"/>
      <c r="K41" s="344"/>
      <c r="L41" s="344"/>
      <c r="M41" s="344"/>
      <c r="N41" s="344"/>
      <c r="O41" s="344"/>
      <c r="P41" s="344"/>
      <c r="Q41" s="344"/>
      <c r="R41" s="344"/>
      <c r="S41" s="344"/>
      <c r="T41" s="344"/>
      <c r="U41" s="344"/>
      <c r="V41" s="344"/>
      <c r="W41" s="335"/>
      <c r="X41" s="328"/>
      <c r="Y41" s="328"/>
      <c r="Z41" s="328"/>
      <c r="AA41" s="328"/>
      <c r="AB41" s="328"/>
      <c r="AC41" s="328"/>
      <c r="AD41" s="328"/>
      <c r="AE41" s="328"/>
      <c r="AF41" s="328"/>
      <c r="AG41" s="328"/>
      <c r="AH41" s="328"/>
      <c r="AI41" s="328"/>
      <c r="AJ41" s="328"/>
      <c r="AK41" s="328"/>
      <c r="AL41" s="328"/>
      <c r="AM41" s="328"/>
      <c r="AN41" s="328"/>
    </row>
    <row r="42" spans="1:40" ht="15" customHeight="1" x14ac:dyDescent="0.2">
      <c r="A42" s="324" t="s">
        <v>430</v>
      </c>
      <c r="B42" s="324"/>
      <c r="C42" s="324"/>
      <c r="D42" s="324"/>
      <c r="E42" s="324"/>
      <c r="F42" s="356" t="s">
        <v>426</v>
      </c>
      <c r="G42" s="365"/>
      <c r="H42" s="344"/>
      <c r="I42" s="344"/>
      <c r="J42" s="344"/>
      <c r="K42" s="344"/>
      <c r="L42" s="344"/>
      <c r="M42" s="344"/>
      <c r="N42" s="344"/>
      <c r="O42" s="344"/>
      <c r="P42" s="344"/>
      <c r="Q42" s="344"/>
      <c r="R42" s="344"/>
      <c r="S42" s="344"/>
      <c r="T42" s="344"/>
      <c r="U42" s="344"/>
      <c r="V42" s="344"/>
      <c r="W42" s="335"/>
      <c r="X42" s="328"/>
      <c r="Y42" s="328"/>
      <c r="Z42" s="328"/>
      <c r="AA42" s="328"/>
      <c r="AB42" s="328"/>
      <c r="AC42" s="328"/>
      <c r="AD42" s="328"/>
      <c r="AE42" s="328"/>
      <c r="AF42" s="328"/>
      <c r="AG42" s="328"/>
      <c r="AH42" s="328"/>
      <c r="AI42" s="328"/>
      <c r="AJ42" s="328"/>
      <c r="AK42" s="328"/>
      <c r="AL42" s="328"/>
      <c r="AM42" s="328"/>
      <c r="AN42" s="328"/>
    </row>
    <row r="43" spans="1:40" ht="15" customHeight="1" x14ac:dyDescent="0.2">
      <c r="A43" s="366" t="s">
        <v>431</v>
      </c>
      <c r="B43" s="366"/>
      <c r="C43" s="366"/>
      <c r="D43" s="366"/>
      <c r="E43" s="366"/>
      <c r="F43" s="365"/>
      <c r="G43" s="365"/>
      <c r="H43" s="344"/>
      <c r="I43" s="344"/>
      <c r="J43" s="344"/>
      <c r="K43" s="344"/>
      <c r="L43" s="344"/>
      <c r="M43" s="344"/>
      <c r="N43" s="344"/>
      <c r="O43" s="344"/>
      <c r="P43" s="344"/>
      <c r="Q43" s="344"/>
      <c r="R43" s="344"/>
      <c r="S43" s="344"/>
      <c r="T43" s="344"/>
      <c r="U43" s="344"/>
      <c r="V43" s="344"/>
      <c r="W43" s="335"/>
      <c r="X43" s="328"/>
      <c r="Y43" s="328"/>
      <c r="Z43" s="328"/>
      <c r="AA43" s="328"/>
      <c r="AB43" s="328"/>
      <c r="AC43" s="328"/>
      <c r="AD43" s="328"/>
      <c r="AE43" s="328"/>
      <c r="AF43" s="328"/>
      <c r="AG43" s="328"/>
      <c r="AH43" s="328"/>
      <c r="AI43" s="328"/>
      <c r="AJ43" s="328"/>
      <c r="AK43" s="328"/>
      <c r="AL43" s="328"/>
      <c r="AM43" s="328"/>
      <c r="AN43" s="328"/>
    </row>
    <row r="44" spans="1:40" ht="15" customHeight="1" x14ac:dyDescent="0.2">
      <c r="A44" s="367"/>
      <c r="B44" s="367"/>
      <c r="C44" s="367"/>
      <c r="D44" s="367"/>
      <c r="E44" s="367"/>
      <c r="F44" s="365"/>
      <c r="G44" s="365"/>
      <c r="H44" s="344"/>
      <c r="I44" s="344"/>
      <c r="J44" s="344"/>
      <c r="K44" s="344"/>
      <c r="L44" s="344"/>
      <c r="M44" s="344"/>
      <c r="N44" s="344"/>
      <c r="O44" s="344"/>
      <c r="P44" s="344"/>
      <c r="Q44" s="344"/>
      <c r="R44" s="344"/>
      <c r="S44" s="344"/>
      <c r="T44" s="344"/>
      <c r="U44" s="344"/>
      <c r="V44" s="344"/>
      <c r="W44" s="335"/>
      <c r="X44" s="328"/>
      <c r="Y44" s="328"/>
      <c r="Z44" s="328"/>
      <c r="AA44" s="328"/>
      <c r="AB44" s="328"/>
      <c r="AC44" s="328"/>
      <c r="AD44" s="328"/>
      <c r="AE44" s="328"/>
      <c r="AF44" s="328"/>
      <c r="AG44" s="328"/>
      <c r="AH44" s="328"/>
      <c r="AI44" s="328"/>
      <c r="AJ44" s="328"/>
      <c r="AK44" s="328"/>
      <c r="AL44" s="328"/>
      <c r="AM44" s="328"/>
      <c r="AN44" s="328"/>
    </row>
    <row r="45" spans="1:40" ht="15" customHeight="1" x14ac:dyDescent="0.2">
      <c r="A45" s="367"/>
      <c r="B45" s="367"/>
      <c r="C45" s="367"/>
      <c r="D45" s="367"/>
      <c r="E45" s="367"/>
      <c r="F45" s="365"/>
      <c r="H45" s="344"/>
      <c r="I45" s="344"/>
      <c r="J45" s="344"/>
      <c r="K45" s="344"/>
      <c r="L45" s="344"/>
      <c r="M45" s="344"/>
      <c r="N45" s="344"/>
      <c r="O45" s="344"/>
      <c r="P45" s="344"/>
      <c r="Q45" s="344"/>
      <c r="R45" s="344"/>
      <c r="S45" s="344"/>
      <c r="T45" s="344"/>
      <c r="U45" s="344"/>
      <c r="V45" s="344"/>
      <c r="W45" s="335"/>
      <c r="X45" s="328"/>
      <c r="Y45" s="328"/>
      <c r="Z45" s="328"/>
      <c r="AA45" s="328"/>
      <c r="AB45" s="328"/>
      <c r="AC45" s="328"/>
      <c r="AD45" s="328"/>
      <c r="AE45" s="328"/>
      <c r="AF45" s="328"/>
      <c r="AG45" s="328"/>
      <c r="AH45" s="328"/>
      <c r="AI45" s="328"/>
      <c r="AJ45" s="328"/>
      <c r="AK45" s="328"/>
      <c r="AL45" s="328"/>
      <c r="AM45" s="328"/>
      <c r="AN45" s="328"/>
    </row>
    <row r="46" spans="1:40" ht="15" customHeight="1" x14ac:dyDescent="0.2">
      <c r="A46" s="210"/>
      <c r="G46" s="35"/>
      <c r="H46" s="344"/>
      <c r="I46" s="344"/>
      <c r="J46" s="344"/>
      <c r="K46" s="344"/>
      <c r="L46" s="344"/>
      <c r="M46" s="344"/>
      <c r="N46" s="344"/>
      <c r="O46" s="344"/>
      <c r="P46" s="344"/>
      <c r="Q46" s="344"/>
      <c r="R46" s="344"/>
      <c r="S46" s="344"/>
      <c r="T46" s="344"/>
      <c r="U46" s="344"/>
      <c r="V46" s="344"/>
      <c r="W46" s="335"/>
      <c r="X46" s="328"/>
      <c r="Y46" s="328"/>
      <c r="Z46" s="328"/>
      <c r="AA46" s="328"/>
      <c r="AB46" s="328"/>
      <c r="AC46" s="328"/>
      <c r="AD46" s="328"/>
      <c r="AE46" s="328"/>
      <c r="AF46" s="328"/>
      <c r="AG46" s="328"/>
      <c r="AH46" s="328"/>
      <c r="AI46" s="328"/>
      <c r="AJ46" s="328"/>
      <c r="AK46" s="328"/>
      <c r="AL46" s="328"/>
      <c r="AM46" s="328"/>
      <c r="AN46" s="328"/>
    </row>
    <row r="47" spans="1:40" ht="15" customHeight="1" x14ac:dyDescent="0.2">
      <c r="A47" s="324" t="s">
        <v>432</v>
      </c>
      <c r="B47" s="324"/>
      <c r="C47" s="324"/>
      <c r="D47" s="324"/>
      <c r="E47" s="324"/>
      <c r="F47" s="356" t="s">
        <v>426</v>
      </c>
      <c r="G47" s="365"/>
      <c r="H47" s="344"/>
      <c r="I47" s="344"/>
      <c r="J47" s="344"/>
      <c r="K47" s="344"/>
      <c r="L47" s="344"/>
      <c r="M47" s="344"/>
      <c r="N47" s="344"/>
      <c r="O47" s="344"/>
      <c r="P47" s="344"/>
      <c r="Q47" s="344"/>
      <c r="R47" s="344"/>
      <c r="S47" s="344"/>
      <c r="T47" s="344"/>
      <c r="U47" s="344"/>
      <c r="V47" s="344"/>
      <c r="W47" s="335"/>
      <c r="X47" s="328"/>
      <c r="Y47" s="328"/>
      <c r="Z47" s="328"/>
      <c r="AA47" s="328"/>
      <c r="AB47" s="328"/>
      <c r="AC47" s="328"/>
      <c r="AD47" s="328"/>
      <c r="AE47" s="328"/>
      <c r="AF47" s="328"/>
      <c r="AG47" s="328"/>
      <c r="AH47" s="328"/>
      <c r="AI47" s="328"/>
      <c r="AJ47" s="328"/>
      <c r="AK47" s="328"/>
      <c r="AL47" s="328"/>
      <c r="AM47" s="328"/>
      <c r="AN47" s="328"/>
    </row>
    <row r="48" spans="1:40" ht="15" customHeight="1" x14ac:dyDescent="0.2">
      <c r="A48" s="366" t="s">
        <v>433</v>
      </c>
      <c r="B48" s="366"/>
      <c r="C48" s="366"/>
      <c r="D48" s="366"/>
      <c r="E48" s="366"/>
      <c r="F48" s="365"/>
      <c r="G48" s="365"/>
      <c r="H48" s="344"/>
      <c r="I48" s="344"/>
      <c r="J48" s="344"/>
      <c r="K48" s="344"/>
      <c r="L48" s="344"/>
      <c r="M48" s="344"/>
      <c r="N48" s="344"/>
      <c r="O48" s="344"/>
      <c r="P48" s="344"/>
      <c r="Q48" s="344"/>
      <c r="R48" s="344"/>
      <c r="S48" s="344"/>
      <c r="T48" s="344"/>
      <c r="U48" s="344"/>
      <c r="V48" s="344"/>
      <c r="W48" s="335"/>
      <c r="X48" s="328"/>
      <c r="Y48" s="328"/>
      <c r="Z48" s="328"/>
      <c r="AA48" s="328"/>
      <c r="AB48" s="328"/>
      <c r="AC48" s="328"/>
      <c r="AD48" s="328"/>
      <c r="AE48" s="328"/>
      <c r="AF48" s="328"/>
      <c r="AG48" s="328"/>
      <c r="AH48" s="328"/>
      <c r="AI48" s="328"/>
      <c r="AJ48" s="328"/>
      <c r="AK48" s="328"/>
      <c r="AL48" s="328"/>
      <c r="AM48" s="328"/>
      <c r="AN48" s="328"/>
    </row>
    <row r="49" spans="1:40" ht="15" customHeight="1" x14ac:dyDescent="0.2">
      <c r="A49" s="367"/>
      <c r="B49" s="367"/>
      <c r="C49" s="367"/>
      <c r="D49" s="367"/>
      <c r="E49" s="367"/>
      <c r="F49" s="365"/>
      <c r="G49" s="365"/>
      <c r="H49" s="344"/>
      <c r="I49" s="344"/>
      <c r="J49" s="344"/>
      <c r="K49" s="344"/>
      <c r="L49" s="344"/>
      <c r="M49" s="344"/>
      <c r="N49" s="344"/>
      <c r="O49" s="344"/>
      <c r="P49" s="344"/>
      <c r="Q49" s="344"/>
      <c r="R49" s="344"/>
      <c r="S49" s="344"/>
      <c r="T49" s="344"/>
      <c r="U49" s="344"/>
      <c r="V49" s="344"/>
      <c r="W49" s="335"/>
      <c r="X49" s="328"/>
      <c r="Y49" s="328"/>
      <c r="Z49" s="328"/>
      <c r="AA49" s="328"/>
      <c r="AB49" s="328"/>
      <c r="AC49" s="328"/>
      <c r="AD49" s="328"/>
      <c r="AE49" s="328"/>
      <c r="AF49" s="328"/>
      <c r="AG49" s="328"/>
      <c r="AH49" s="328"/>
      <c r="AI49" s="328"/>
      <c r="AJ49" s="328"/>
      <c r="AK49" s="328"/>
      <c r="AL49" s="328"/>
      <c r="AM49" s="328"/>
      <c r="AN49" s="328"/>
    </row>
    <row r="50" spans="1:40" ht="15" customHeight="1" x14ac:dyDescent="0.2">
      <c r="A50" s="367"/>
      <c r="B50" s="367"/>
      <c r="C50" s="367"/>
      <c r="D50" s="367"/>
      <c r="E50" s="367"/>
      <c r="F50" s="365"/>
      <c r="G50" s="365"/>
      <c r="H50" s="344"/>
      <c r="I50" s="344"/>
      <c r="J50" s="344"/>
      <c r="K50" s="344"/>
      <c r="L50" s="344"/>
      <c r="M50" s="344"/>
      <c r="N50" s="344"/>
      <c r="O50" s="344"/>
      <c r="P50" s="344"/>
      <c r="Q50" s="344"/>
      <c r="R50" s="344"/>
      <c r="S50" s="344"/>
      <c r="T50" s="344"/>
      <c r="U50" s="344"/>
      <c r="V50" s="344"/>
      <c r="W50" s="335"/>
      <c r="X50" s="328"/>
      <c r="Y50" s="328"/>
      <c r="Z50" s="328"/>
      <c r="AA50" s="328"/>
      <c r="AB50" s="328"/>
      <c r="AC50" s="328"/>
      <c r="AD50" s="328"/>
      <c r="AE50" s="328"/>
      <c r="AF50" s="328"/>
      <c r="AG50" s="328"/>
      <c r="AH50" s="328"/>
      <c r="AI50" s="328"/>
      <c r="AJ50" s="328"/>
      <c r="AK50" s="328"/>
      <c r="AL50" s="328"/>
      <c r="AM50" s="328"/>
      <c r="AN50" s="328"/>
    </row>
    <row r="51" spans="1:40" ht="15" customHeight="1" x14ac:dyDescent="0.2">
      <c r="A51" s="367"/>
      <c r="B51" s="367"/>
      <c r="C51" s="367"/>
      <c r="D51" s="367"/>
      <c r="E51" s="367"/>
      <c r="F51" s="365"/>
      <c r="G51" s="365"/>
      <c r="H51" s="344"/>
      <c r="I51" s="344"/>
      <c r="J51" s="344"/>
      <c r="K51" s="344"/>
      <c r="L51" s="344"/>
      <c r="M51" s="344"/>
      <c r="N51" s="344"/>
      <c r="O51" s="344"/>
      <c r="P51" s="344"/>
      <c r="Q51" s="344"/>
      <c r="R51" s="344"/>
      <c r="S51" s="344"/>
      <c r="T51" s="344"/>
      <c r="U51" s="344"/>
      <c r="V51" s="344"/>
      <c r="W51" s="335"/>
      <c r="X51" s="328"/>
      <c r="Y51" s="328"/>
      <c r="Z51" s="328"/>
      <c r="AA51" s="328"/>
      <c r="AB51" s="328"/>
      <c r="AC51" s="328"/>
      <c r="AD51" s="328"/>
      <c r="AE51" s="328"/>
      <c r="AF51" s="328"/>
      <c r="AG51" s="328"/>
      <c r="AH51" s="328"/>
      <c r="AI51" s="328"/>
      <c r="AJ51" s="328"/>
      <c r="AK51" s="328"/>
      <c r="AL51" s="328"/>
      <c r="AM51" s="328"/>
      <c r="AN51" s="328"/>
    </row>
    <row r="52" spans="1:40" ht="15" customHeight="1" x14ac:dyDescent="0.2">
      <c r="A52" s="367"/>
      <c r="B52" s="367"/>
      <c r="C52" s="367"/>
      <c r="D52" s="367"/>
      <c r="E52" s="367"/>
      <c r="F52" s="365"/>
      <c r="H52" s="344"/>
      <c r="I52" s="344"/>
      <c r="J52" s="344"/>
      <c r="K52" s="344"/>
      <c r="L52" s="344"/>
      <c r="M52" s="344"/>
      <c r="N52" s="344"/>
      <c r="O52" s="344"/>
      <c r="P52" s="344"/>
      <c r="Q52" s="344"/>
      <c r="R52" s="344"/>
      <c r="S52" s="344"/>
      <c r="T52" s="344"/>
      <c r="U52" s="344"/>
      <c r="V52" s="344"/>
      <c r="W52" s="335"/>
      <c r="X52" s="328"/>
      <c r="Y52" s="328"/>
      <c r="Z52" s="328"/>
      <c r="AA52" s="328"/>
      <c r="AB52" s="328"/>
      <c r="AC52" s="328"/>
      <c r="AD52" s="328"/>
      <c r="AE52" s="328"/>
      <c r="AF52" s="328"/>
      <c r="AG52" s="328"/>
      <c r="AH52" s="328"/>
      <c r="AI52" s="328"/>
      <c r="AJ52" s="328"/>
      <c r="AK52" s="328"/>
      <c r="AL52" s="328"/>
      <c r="AM52" s="328"/>
      <c r="AN52" s="328"/>
    </row>
    <row r="53" spans="1:40" ht="15" customHeight="1" x14ac:dyDescent="0.2">
      <c r="A53" s="133"/>
      <c r="H53" s="344"/>
      <c r="I53" s="344"/>
      <c r="J53" s="344"/>
      <c r="K53" s="344"/>
      <c r="L53" s="344"/>
      <c r="M53" s="344"/>
      <c r="N53" s="344"/>
      <c r="O53" s="344"/>
      <c r="P53" s="344"/>
      <c r="Q53" s="344"/>
      <c r="R53" s="344"/>
      <c r="S53" s="344"/>
      <c r="T53" s="344"/>
      <c r="U53" s="344"/>
      <c r="V53" s="344"/>
      <c r="W53" s="335"/>
      <c r="X53" s="328"/>
      <c r="Y53" s="328"/>
      <c r="Z53" s="328"/>
      <c r="AA53" s="328"/>
      <c r="AB53" s="328"/>
      <c r="AC53" s="328"/>
      <c r="AD53" s="328"/>
      <c r="AE53" s="328"/>
      <c r="AF53" s="328"/>
      <c r="AG53" s="328"/>
      <c r="AH53" s="328"/>
      <c r="AI53" s="328"/>
      <c r="AJ53" s="328"/>
      <c r="AK53" s="328"/>
      <c r="AL53" s="328"/>
      <c r="AM53" s="328"/>
      <c r="AN53" s="328"/>
    </row>
    <row r="54" spans="1:40" ht="15" customHeight="1" x14ac:dyDescent="0.2">
      <c r="A54" s="133"/>
      <c r="H54" s="344"/>
      <c r="I54" s="344"/>
      <c r="J54" s="344"/>
      <c r="K54" s="344"/>
      <c r="L54" s="344"/>
      <c r="M54" s="344"/>
      <c r="N54" s="344"/>
      <c r="O54" s="344"/>
      <c r="P54" s="344"/>
      <c r="Q54" s="344"/>
      <c r="R54" s="344"/>
      <c r="S54" s="344"/>
      <c r="T54" s="344"/>
      <c r="U54" s="344"/>
      <c r="V54" s="344"/>
      <c r="W54" s="335"/>
      <c r="X54" s="328"/>
      <c r="Y54" s="328"/>
      <c r="Z54" s="328"/>
      <c r="AA54" s="328"/>
      <c r="AB54" s="328"/>
      <c r="AC54" s="328"/>
      <c r="AD54" s="328"/>
      <c r="AE54" s="328"/>
      <c r="AF54" s="328"/>
      <c r="AG54" s="328"/>
      <c r="AH54" s="328"/>
      <c r="AI54" s="328"/>
      <c r="AJ54" s="328"/>
      <c r="AK54" s="328"/>
      <c r="AL54" s="328"/>
      <c r="AM54" s="328"/>
      <c r="AN54" s="328"/>
    </row>
    <row r="55" spans="1:40" ht="15" customHeight="1" x14ac:dyDescent="0.2">
      <c r="A55" s="133"/>
      <c r="H55" s="344"/>
      <c r="I55" s="344"/>
      <c r="J55" s="344"/>
      <c r="K55" s="344"/>
      <c r="L55" s="344"/>
      <c r="M55" s="344"/>
      <c r="N55" s="344"/>
      <c r="O55" s="344"/>
      <c r="P55" s="344"/>
      <c r="Q55" s="344"/>
      <c r="R55" s="344"/>
      <c r="S55" s="344"/>
      <c r="T55" s="344"/>
      <c r="U55" s="344"/>
      <c r="V55" s="344"/>
      <c r="W55" s="373"/>
      <c r="X55" s="328"/>
      <c r="Y55" s="328"/>
      <c r="Z55" s="328"/>
      <c r="AA55" s="328"/>
      <c r="AB55" s="328"/>
      <c r="AC55" s="328"/>
      <c r="AD55" s="328"/>
      <c r="AE55" s="328"/>
      <c r="AF55" s="328"/>
      <c r="AG55" s="328"/>
      <c r="AH55" s="328"/>
      <c r="AI55" s="328"/>
      <c r="AJ55" s="328"/>
      <c r="AK55" s="328"/>
      <c r="AL55" s="328"/>
      <c r="AM55" s="328"/>
      <c r="AN55" s="328"/>
    </row>
    <row r="56" spans="1:40" ht="15" customHeight="1" x14ac:dyDescent="0.2">
      <c r="A56" s="133"/>
      <c r="H56" s="344"/>
      <c r="I56" s="344"/>
      <c r="J56" s="344"/>
      <c r="K56" s="344"/>
      <c r="L56" s="344"/>
      <c r="M56" s="344"/>
      <c r="N56" s="344"/>
      <c r="O56" s="344"/>
      <c r="P56" s="344"/>
      <c r="Q56" s="344"/>
      <c r="R56" s="344"/>
      <c r="S56" s="344"/>
      <c r="T56" s="344"/>
      <c r="U56" s="344"/>
      <c r="V56" s="344"/>
      <c r="W56" s="373"/>
      <c r="X56" s="328"/>
      <c r="Y56" s="328"/>
      <c r="Z56" s="328"/>
      <c r="AA56" s="328"/>
      <c r="AB56" s="328"/>
      <c r="AC56" s="328"/>
      <c r="AD56" s="328"/>
      <c r="AE56" s="328"/>
      <c r="AF56" s="328"/>
      <c r="AG56" s="328"/>
      <c r="AH56" s="328"/>
      <c r="AI56" s="328"/>
      <c r="AJ56" s="328"/>
      <c r="AK56" s="328"/>
      <c r="AL56" s="328"/>
      <c r="AM56" s="328"/>
      <c r="AN56" s="328"/>
    </row>
    <row r="57" spans="1:40" ht="15" customHeight="1" x14ac:dyDescent="0.2">
      <c r="A57" s="133"/>
      <c r="H57" s="344"/>
      <c r="I57" s="344"/>
      <c r="J57" s="344"/>
      <c r="K57" s="344"/>
      <c r="L57" s="344"/>
      <c r="M57" s="344"/>
      <c r="N57" s="344"/>
      <c r="O57" s="344"/>
      <c r="P57" s="344"/>
      <c r="Q57" s="344"/>
      <c r="R57" s="344"/>
      <c r="S57" s="344"/>
      <c r="T57" s="344"/>
      <c r="U57" s="344"/>
      <c r="V57" s="344"/>
      <c r="W57" s="373"/>
      <c r="X57" s="328"/>
      <c r="Y57" s="328"/>
      <c r="Z57" s="328"/>
      <c r="AA57" s="328"/>
      <c r="AB57" s="328"/>
      <c r="AC57" s="328"/>
      <c r="AD57" s="328"/>
      <c r="AE57" s="328"/>
      <c r="AF57" s="328"/>
      <c r="AG57" s="328"/>
      <c r="AH57" s="328"/>
      <c r="AI57" s="328"/>
      <c r="AJ57" s="328"/>
      <c r="AK57" s="328"/>
      <c r="AL57" s="328"/>
      <c r="AM57" s="328"/>
      <c r="AN57" s="328"/>
    </row>
    <row r="58" spans="1:40" ht="15" customHeight="1" x14ac:dyDescent="0.2">
      <c r="A58" s="133"/>
      <c r="H58" s="344"/>
      <c r="I58" s="344"/>
      <c r="J58" s="344"/>
      <c r="K58" s="344"/>
      <c r="L58" s="344"/>
      <c r="M58" s="344"/>
      <c r="N58" s="344"/>
      <c r="O58" s="344"/>
      <c r="P58" s="344"/>
      <c r="Q58" s="344"/>
      <c r="R58" s="344"/>
      <c r="S58" s="344"/>
      <c r="T58" s="344"/>
      <c r="U58" s="344"/>
      <c r="V58" s="344"/>
      <c r="W58" s="335"/>
      <c r="X58" s="328"/>
      <c r="Y58" s="328"/>
      <c r="Z58" s="328"/>
      <c r="AA58" s="328"/>
      <c r="AB58" s="328"/>
      <c r="AC58" s="328"/>
      <c r="AD58" s="328"/>
      <c r="AE58" s="328"/>
      <c r="AF58" s="328"/>
      <c r="AG58" s="328"/>
      <c r="AH58" s="328"/>
      <c r="AI58" s="328"/>
      <c r="AJ58" s="328"/>
      <c r="AK58" s="328"/>
      <c r="AL58" s="328"/>
      <c r="AM58" s="328"/>
      <c r="AN58" s="328"/>
    </row>
    <row r="59" spans="1:40" ht="15" customHeight="1" x14ac:dyDescent="0.2">
      <c r="A59" s="133"/>
      <c r="H59" s="344"/>
      <c r="I59" s="344"/>
      <c r="J59" s="344"/>
      <c r="K59" s="344"/>
      <c r="L59" s="344"/>
      <c r="M59" s="344"/>
      <c r="N59" s="344"/>
      <c r="O59" s="344"/>
      <c r="P59" s="344"/>
      <c r="Q59" s="344"/>
      <c r="R59" s="344"/>
      <c r="S59" s="344"/>
      <c r="T59" s="344"/>
      <c r="U59" s="344"/>
      <c r="V59" s="344"/>
      <c r="W59" s="335"/>
      <c r="X59" s="328"/>
      <c r="Y59" s="328"/>
      <c r="Z59" s="328"/>
      <c r="AA59" s="328"/>
      <c r="AB59" s="328"/>
      <c r="AC59" s="328"/>
      <c r="AD59" s="328"/>
      <c r="AE59" s="328"/>
      <c r="AF59" s="328"/>
      <c r="AG59" s="328"/>
      <c r="AH59" s="328"/>
      <c r="AI59" s="328"/>
      <c r="AJ59" s="328"/>
      <c r="AK59" s="328"/>
      <c r="AL59" s="328"/>
      <c r="AM59" s="328"/>
      <c r="AN59" s="328"/>
    </row>
    <row r="60" spans="1:40" ht="15" customHeight="1" x14ac:dyDescent="0.2">
      <c r="A60" s="374"/>
      <c r="H60" s="344"/>
      <c r="I60" s="344"/>
      <c r="J60" s="344"/>
      <c r="K60" s="344"/>
      <c r="L60" s="344"/>
      <c r="M60" s="344"/>
      <c r="N60" s="344"/>
      <c r="O60" s="344"/>
      <c r="P60" s="344"/>
      <c r="Q60" s="344"/>
      <c r="R60" s="344"/>
      <c r="S60" s="344"/>
      <c r="T60" s="344"/>
      <c r="U60" s="344"/>
      <c r="V60" s="344"/>
      <c r="W60" s="335"/>
      <c r="X60" s="328"/>
      <c r="Y60" s="328"/>
      <c r="Z60" s="328"/>
      <c r="AA60" s="328"/>
      <c r="AB60" s="328"/>
      <c r="AC60" s="328"/>
      <c r="AD60" s="328"/>
      <c r="AE60" s="328"/>
      <c r="AF60" s="328"/>
      <c r="AG60" s="328"/>
      <c r="AH60" s="328"/>
      <c r="AI60" s="328"/>
      <c r="AJ60" s="328"/>
      <c r="AK60" s="328"/>
      <c r="AL60" s="328"/>
      <c r="AM60" s="328"/>
      <c r="AN60" s="328"/>
    </row>
    <row r="61" spans="1:40" ht="15" customHeight="1" x14ac:dyDescent="0.2">
      <c r="A61" s="375"/>
      <c r="H61" s="344"/>
      <c r="I61" s="344"/>
      <c r="J61" s="344"/>
      <c r="K61" s="344"/>
      <c r="L61" s="344"/>
      <c r="M61" s="344"/>
      <c r="N61" s="344"/>
      <c r="O61" s="344"/>
      <c r="P61" s="344"/>
      <c r="Q61" s="344"/>
      <c r="R61" s="344"/>
      <c r="S61" s="344"/>
      <c r="T61" s="344"/>
      <c r="U61" s="344"/>
      <c r="V61" s="344"/>
      <c r="W61" s="335"/>
      <c r="X61" s="328"/>
      <c r="Y61" s="328"/>
      <c r="Z61" s="328"/>
      <c r="AA61" s="328"/>
      <c r="AB61" s="328"/>
      <c r="AC61" s="328"/>
      <c r="AD61" s="328"/>
      <c r="AE61" s="328"/>
      <c r="AF61" s="328"/>
      <c r="AG61" s="328"/>
      <c r="AH61" s="328"/>
      <c r="AI61" s="328"/>
      <c r="AJ61" s="328"/>
      <c r="AK61" s="328"/>
      <c r="AL61" s="328"/>
      <c r="AM61" s="328"/>
      <c r="AN61" s="328"/>
    </row>
    <row r="62" spans="1:40" ht="15" customHeight="1" x14ac:dyDescent="0.2">
      <c r="A62" s="375"/>
      <c r="H62" s="344"/>
      <c r="I62" s="344"/>
      <c r="J62" s="344"/>
      <c r="K62" s="344"/>
      <c r="L62" s="344"/>
      <c r="M62" s="344"/>
      <c r="N62" s="344"/>
      <c r="O62" s="344"/>
      <c r="P62" s="344"/>
      <c r="Q62" s="344"/>
      <c r="R62" s="344"/>
      <c r="S62" s="344"/>
      <c r="T62" s="344"/>
      <c r="U62" s="344"/>
      <c r="V62" s="344"/>
      <c r="W62" s="335"/>
      <c r="X62" s="328"/>
      <c r="Y62" s="328"/>
      <c r="Z62" s="328"/>
      <c r="AA62" s="328"/>
      <c r="AB62" s="328"/>
      <c r="AC62" s="328"/>
      <c r="AD62" s="328"/>
      <c r="AE62" s="328"/>
      <c r="AF62" s="328"/>
      <c r="AG62" s="328"/>
      <c r="AH62" s="328"/>
      <c r="AI62" s="328"/>
      <c r="AJ62" s="328"/>
      <c r="AK62" s="328"/>
      <c r="AL62" s="328"/>
      <c r="AM62" s="328"/>
      <c r="AN62" s="328"/>
    </row>
    <row r="63" spans="1:40" ht="15" customHeight="1" x14ac:dyDescent="0.2">
      <c r="A63" s="375"/>
      <c r="H63" s="335"/>
      <c r="I63" s="335"/>
      <c r="J63" s="335"/>
      <c r="K63" s="335"/>
      <c r="L63" s="335"/>
      <c r="M63" s="335"/>
      <c r="N63" s="335"/>
      <c r="O63" s="344"/>
      <c r="P63" s="344"/>
      <c r="Q63" s="344"/>
      <c r="R63" s="344"/>
      <c r="S63" s="344"/>
      <c r="T63" s="344"/>
      <c r="U63" s="344"/>
      <c r="V63" s="344"/>
      <c r="W63" s="335"/>
      <c r="X63" s="328"/>
      <c r="Y63" s="328"/>
      <c r="Z63" s="328"/>
      <c r="AA63" s="328"/>
      <c r="AB63" s="328"/>
      <c r="AC63" s="328"/>
      <c r="AD63" s="328"/>
      <c r="AE63" s="328"/>
      <c r="AF63" s="328"/>
      <c r="AG63" s="328"/>
      <c r="AH63" s="328"/>
      <c r="AI63" s="328"/>
      <c r="AJ63" s="328"/>
      <c r="AK63" s="328"/>
      <c r="AL63" s="328"/>
      <c r="AM63" s="328"/>
      <c r="AN63" s="328"/>
    </row>
    <row r="64" spans="1:40" ht="15" customHeight="1" x14ac:dyDescent="0.2">
      <c r="A64" s="375"/>
      <c r="H64" s="373"/>
      <c r="I64" s="373"/>
      <c r="J64" s="373"/>
      <c r="K64" s="373"/>
      <c r="L64" s="373"/>
      <c r="M64" s="373"/>
      <c r="N64" s="373"/>
      <c r="O64" s="335"/>
      <c r="P64" s="335"/>
      <c r="Q64" s="335"/>
      <c r="R64" s="335"/>
      <c r="S64" s="335"/>
      <c r="T64" s="335"/>
      <c r="U64" s="335"/>
      <c r="V64" s="335"/>
      <c r="W64" s="335"/>
      <c r="X64" s="328"/>
      <c r="Y64" s="328"/>
      <c r="Z64" s="328"/>
      <c r="AA64" s="328"/>
      <c r="AB64" s="328"/>
      <c r="AC64" s="328"/>
      <c r="AD64" s="328"/>
      <c r="AE64" s="328"/>
      <c r="AF64" s="328"/>
      <c r="AG64" s="328"/>
      <c r="AH64" s="328"/>
      <c r="AI64" s="328"/>
      <c r="AJ64" s="328"/>
      <c r="AK64" s="328"/>
      <c r="AL64" s="328"/>
      <c r="AM64" s="328"/>
      <c r="AN64" s="328"/>
    </row>
    <row r="65" spans="1:40" ht="15" customHeight="1" x14ac:dyDescent="0.2">
      <c r="A65" s="360"/>
      <c r="H65" s="373"/>
      <c r="I65" s="373"/>
      <c r="J65" s="373"/>
      <c r="K65" s="373"/>
      <c r="L65" s="373"/>
      <c r="M65" s="373"/>
      <c r="N65" s="373"/>
      <c r="O65" s="373"/>
      <c r="P65" s="373"/>
      <c r="Q65" s="373"/>
      <c r="R65" s="373"/>
      <c r="S65" s="373"/>
      <c r="T65" s="373"/>
      <c r="U65" s="373"/>
      <c r="V65" s="373"/>
      <c r="W65" s="328"/>
      <c r="X65" s="328"/>
      <c r="Y65" s="328"/>
      <c r="Z65" s="328"/>
      <c r="AA65" s="328"/>
      <c r="AB65" s="328"/>
      <c r="AC65" s="328"/>
      <c r="AD65" s="328"/>
      <c r="AE65" s="328"/>
      <c r="AF65" s="328"/>
      <c r="AG65" s="328"/>
      <c r="AH65" s="328"/>
      <c r="AI65" s="328"/>
      <c r="AJ65" s="328"/>
      <c r="AK65" s="328"/>
      <c r="AL65" s="328"/>
      <c r="AM65" s="328"/>
      <c r="AN65" s="328"/>
    </row>
    <row r="66" spans="1:40" ht="15" customHeight="1" x14ac:dyDescent="0.2">
      <c r="A66" s="360"/>
      <c r="H66" s="373"/>
      <c r="I66" s="373"/>
      <c r="J66" s="373"/>
      <c r="K66" s="373"/>
      <c r="L66" s="373"/>
      <c r="M66" s="373"/>
      <c r="N66" s="373"/>
      <c r="O66" s="373"/>
      <c r="P66" s="373"/>
      <c r="Q66" s="373"/>
      <c r="R66" s="373"/>
      <c r="S66" s="373"/>
      <c r="T66" s="373"/>
      <c r="U66" s="373"/>
      <c r="V66" s="373"/>
      <c r="W66" s="328"/>
      <c r="X66" s="328"/>
      <c r="Y66" s="328"/>
      <c r="Z66" s="328"/>
      <c r="AA66" s="328"/>
      <c r="AB66" s="328"/>
      <c r="AC66" s="328"/>
      <c r="AD66" s="328"/>
      <c r="AE66" s="328"/>
      <c r="AF66" s="328"/>
      <c r="AG66" s="328"/>
      <c r="AH66" s="328"/>
      <c r="AI66" s="328"/>
      <c r="AJ66" s="328"/>
      <c r="AK66" s="328"/>
      <c r="AL66" s="328"/>
      <c r="AM66" s="328"/>
      <c r="AN66" s="328"/>
    </row>
    <row r="67" spans="1:40" ht="15" customHeight="1" x14ac:dyDescent="0.2">
      <c r="A67" s="360"/>
      <c r="H67" s="373"/>
      <c r="I67" s="373"/>
      <c r="J67" s="373"/>
      <c r="K67" s="373"/>
      <c r="L67" s="373"/>
      <c r="M67" s="373"/>
      <c r="N67" s="373"/>
      <c r="O67" s="373"/>
      <c r="P67" s="373"/>
      <c r="Q67" s="373"/>
      <c r="R67" s="373"/>
      <c r="S67" s="373"/>
      <c r="T67" s="373"/>
      <c r="U67" s="373"/>
      <c r="V67" s="373"/>
      <c r="W67" s="328"/>
      <c r="X67" s="328"/>
      <c r="Y67" s="328"/>
      <c r="Z67" s="328"/>
      <c r="AA67" s="328"/>
      <c r="AB67" s="328"/>
      <c r="AC67" s="328"/>
      <c r="AD67" s="328"/>
      <c r="AE67" s="328"/>
      <c r="AF67" s="328"/>
      <c r="AG67" s="328"/>
      <c r="AH67" s="328"/>
      <c r="AI67" s="328"/>
      <c r="AJ67" s="328"/>
      <c r="AK67" s="328"/>
      <c r="AL67" s="328"/>
      <c r="AM67" s="328"/>
      <c r="AN67" s="328"/>
    </row>
    <row r="68" spans="1:40" ht="15" customHeight="1" x14ac:dyDescent="0.2">
      <c r="A68" s="360"/>
      <c r="H68" s="373"/>
      <c r="I68" s="373"/>
      <c r="J68" s="373"/>
      <c r="K68" s="373"/>
      <c r="L68" s="373"/>
      <c r="M68" s="373"/>
      <c r="N68" s="373"/>
      <c r="O68" s="373"/>
      <c r="P68" s="373"/>
      <c r="Q68" s="373"/>
      <c r="R68" s="373"/>
      <c r="S68" s="373"/>
      <c r="T68" s="373"/>
      <c r="U68" s="373"/>
      <c r="V68" s="373"/>
      <c r="W68" s="328"/>
      <c r="X68" s="328"/>
      <c r="Y68" s="328"/>
      <c r="Z68" s="328"/>
      <c r="AA68" s="328"/>
      <c r="AB68" s="328"/>
      <c r="AC68" s="328"/>
      <c r="AD68" s="328"/>
      <c r="AE68" s="328"/>
      <c r="AF68" s="328"/>
      <c r="AG68" s="328"/>
      <c r="AH68" s="328"/>
      <c r="AI68" s="328"/>
      <c r="AJ68" s="328"/>
      <c r="AK68" s="328"/>
      <c r="AL68" s="328"/>
      <c r="AM68" s="328"/>
      <c r="AN68" s="328"/>
    </row>
    <row r="69" spans="1:40" ht="15" customHeight="1" x14ac:dyDescent="0.2">
      <c r="A69" s="360"/>
      <c r="H69" s="373"/>
      <c r="I69" s="373"/>
      <c r="J69" s="373"/>
      <c r="K69" s="373"/>
      <c r="L69" s="373"/>
      <c r="M69" s="373"/>
      <c r="N69" s="373"/>
      <c r="O69" s="373"/>
      <c r="P69" s="373"/>
      <c r="Q69" s="373"/>
      <c r="R69" s="373"/>
      <c r="S69" s="373"/>
      <c r="T69" s="373"/>
      <c r="U69" s="373"/>
      <c r="V69" s="373"/>
      <c r="W69" s="328"/>
      <c r="X69" s="328"/>
      <c r="Y69" s="328"/>
      <c r="Z69" s="328"/>
      <c r="AA69" s="328"/>
      <c r="AB69" s="328"/>
      <c r="AC69" s="328"/>
      <c r="AD69" s="328"/>
      <c r="AE69" s="328"/>
      <c r="AF69" s="328"/>
      <c r="AG69" s="328"/>
      <c r="AH69" s="328"/>
      <c r="AI69" s="328"/>
      <c r="AJ69" s="328"/>
      <c r="AK69" s="328"/>
      <c r="AL69" s="328"/>
      <c r="AM69" s="328"/>
      <c r="AN69" s="328"/>
    </row>
    <row r="70" spans="1:40" ht="15" customHeight="1" x14ac:dyDescent="0.2">
      <c r="A70" s="360"/>
      <c r="H70" s="373"/>
      <c r="I70" s="373"/>
      <c r="J70" s="373"/>
      <c r="K70" s="373"/>
      <c r="L70" s="373"/>
      <c r="M70" s="373"/>
      <c r="N70" s="373"/>
      <c r="O70" s="373"/>
      <c r="P70" s="373"/>
      <c r="Q70" s="373"/>
      <c r="R70" s="373"/>
      <c r="S70" s="373"/>
      <c r="T70" s="373"/>
      <c r="U70" s="373"/>
      <c r="V70" s="373"/>
      <c r="W70" s="328"/>
      <c r="X70" s="328"/>
      <c r="Y70" s="328"/>
      <c r="Z70" s="328"/>
      <c r="AA70" s="328"/>
      <c r="AB70" s="328"/>
      <c r="AC70" s="328"/>
      <c r="AD70" s="328"/>
      <c r="AE70" s="328"/>
      <c r="AF70" s="328"/>
      <c r="AG70" s="328"/>
      <c r="AH70" s="328"/>
      <c r="AI70" s="328"/>
      <c r="AJ70" s="328"/>
      <c r="AK70" s="328"/>
      <c r="AL70" s="328"/>
      <c r="AM70" s="328"/>
      <c r="AN70" s="328"/>
    </row>
    <row r="71" spans="1:40" ht="15" customHeight="1" x14ac:dyDescent="0.2">
      <c r="A71" s="360"/>
      <c r="H71" s="373"/>
      <c r="I71" s="373"/>
      <c r="J71" s="373"/>
      <c r="K71" s="373"/>
      <c r="L71" s="373"/>
      <c r="M71" s="373"/>
      <c r="N71" s="373"/>
      <c r="O71" s="373"/>
      <c r="P71" s="373"/>
      <c r="Q71" s="373"/>
      <c r="R71" s="373"/>
      <c r="S71" s="373"/>
      <c r="T71" s="373"/>
      <c r="U71" s="373"/>
      <c r="V71" s="373"/>
      <c r="W71" s="328"/>
      <c r="X71" s="328"/>
      <c r="Y71" s="328"/>
      <c r="Z71" s="328"/>
      <c r="AA71" s="328"/>
      <c r="AB71" s="328"/>
      <c r="AC71" s="328"/>
      <c r="AD71" s="328"/>
      <c r="AE71" s="328"/>
      <c r="AF71" s="328"/>
      <c r="AG71" s="328"/>
      <c r="AH71" s="328"/>
      <c r="AI71" s="328"/>
      <c r="AJ71" s="328"/>
      <c r="AK71" s="328"/>
      <c r="AL71" s="328"/>
      <c r="AM71" s="328"/>
      <c r="AN71" s="328"/>
    </row>
    <row r="72" spans="1:40" ht="15" customHeight="1" x14ac:dyDescent="0.2">
      <c r="A72" s="360"/>
      <c r="H72" s="373"/>
      <c r="I72" s="373"/>
      <c r="J72" s="373"/>
      <c r="K72" s="373"/>
      <c r="L72" s="373"/>
      <c r="M72" s="373"/>
      <c r="N72" s="373"/>
      <c r="O72" s="373"/>
      <c r="P72" s="373"/>
      <c r="Q72" s="373"/>
      <c r="R72" s="373"/>
      <c r="S72" s="373"/>
      <c r="T72" s="373"/>
      <c r="U72" s="373"/>
      <c r="V72" s="373"/>
      <c r="W72" s="328"/>
      <c r="X72" s="328"/>
      <c r="Y72" s="328"/>
      <c r="Z72" s="328"/>
      <c r="AA72" s="328"/>
      <c r="AB72" s="328"/>
      <c r="AC72" s="328"/>
      <c r="AD72" s="328"/>
      <c r="AE72" s="328"/>
      <c r="AF72" s="328"/>
      <c r="AG72" s="328"/>
      <c r="AH72" s="328"/>
      <c r="AI72" s="328"/>
      <c r="AJ72" s="328"/>
      <c r="AK72" s="328"/>
      <c r="AL72" s="328"/>
      <c r="AM72" s="328"/>
      <c r="AN72" s="328"/>
    </row>
    <row r="73" spans="1:40" ht="15" customHeight="1" x14ac:dyDescent="0.2">
      <c r="A73" s="360"/>
      <c r="H73" s="373"/>
      <c r="I73" s="373"/>
      <c r="J73" s="373"/>
      <c r="K73" s="373"/>
      <c r="L73" s="373"/>
      <c r="M73" s="373"/>
      <c r="N73" s="373"/>
      <c r="O73" s="373"/>
      <c r="P73" s="373"/>
      <c r="Q73" s="373"/>
      <c r="R73" s="373"/>
      <c r="S73" s="373"/>
      <c r="T73" s="373"/>
      <c r="U73" s="373"/>
      <c r="V73" s="373"/>
      <c r="W73" s="328"/>
      <c r="X73" s="328"/>
      <c r="Y73" s="328"/>
      <c r="Z73" s="328"/>
      <c r="AA73" s="328"/>
      <c r="AB73" s="328"/>
      <c r="AC73" s="328"/>
      <c r="AD73" s="328"/>
      <c r="AE73" s="328"/>
      <c r="AF73" s="328"/>
      <c r="AG73" s="328"/>
      <c r="AH73" s="328"/>
      <c r="AI73" s="328"/>
      <c r="AJ73" s="328"/>
      <c r="AK73" s="328"/>
      <c r="AL73" s="328"/>
      <c r="AM73" s="328"/>
      <c r="AN73" s="328"/>
    </row>
    <row r="74" spans="1:40" ht="15" customHeight="1" x14ac:dyDescent="0.2">
      <c r="A74" s="360"/>
      <c r="N74" s="328"/>
      <c r="O74" s="373"/>
      <c r="P74" s="373"/>
      <c r="Q74" s="373"/>
      <c r="R74" s="373"/>
      <c r="S74" s="373"/>
      <c r="T74" s="373"/>
      <c r="U74" s="373"/>
      <c r="V74" s="373"/>
      <c r="W74" s="328"/>
      <c r="X74" s="328"/>
      <c r="Y74" s="328"/>
      <c r="Z74" s="328"/>
      <c r="AA74" s="328"/>
      <c r="AB74" s="328"/>
      <c r="AC74" s="328"/>
      <c r="AD74" s="328"/>
      <c r="AE74" s="328"/>
      <c r="AF74" s="328"/>
      <c r="AG74" s="328"/>
      <c r="AH74" s="328"/>
      <c r="AI74" s="328"/>
      <c r="AJ74" s="328"/>
      <c r="AK74" s="328"/>
      <c r="AL74" s="328"/>
      <c r="AM74" s="328"/>
      <c r="AN74" s="328"/>
    </row>
    <row r="75" spans="1:40" ht="15" customHeight="1" x14ac:dyDescent="0.2">
      <c r="A75" s="360"/>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row>
    <row r="76" spans="1:40" ht="15" customHeight="1" x14ac:dyDescent="0.2">
      <c r="A76" s="360"/>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row>
    <row r="77" spans="1:40" ht="15" customHeight="1" x14ac:dyDescent="0.2">
      <c r="A77" s="360"/>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row>
    <row r="78" spans="1:40" ht="15" customHeight="1" x14ac:dyDescent="0.2">
      <c r="A78" s="360"/>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row>
    <row r="79" spans="1:40" ht="15" customHeight="1" x14ac:dyDescent="0.2">
      <c r="A79" s="360"/>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row>
    <row r="80" spans="1:40" ht="15" customHeight="1" x14ac:dyDescent="0.2">
      <c r="A80" s="360"/>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row>
    <row r="81" spans="1:40" ht="15" customHeight="1" x14ac:dyDescent="0.2">
      <c r="A81" s="360"/>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row>
    <row r="82" spans="1:40" ht="15" customHeight="1" x14ac:dyDescent="0.2">
      <c r="A82" s="360"/>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row>
    <row r="83" spans="1:40" ht="15" customHeight="1" x14ac:dyDescent="0.2">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row>
    <row r="84" spans="1:40" ht="15" customHeight="1" x14ac:dyDescent="0.2">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row>
    <row r="85" spans="1:40" ht="15" customHeight="1" x14ac:dyDescent="0.2">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row>
    <row r="86" spans="1:40" ht="15" customHeight="1" x14ac:dyDescent="0.2">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row>
    <row r="87" spans="1:40" ht="15" customHeight="1" x14ac:dyDescent="0.2">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row>
    <row r="88" spans="1:40" ht="15" customHeight="1" x14ac:dyDescent="0.2">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row>
    <row r="89" spans="1:40" ht="15" customHeight="1" x14ac:dyDescent="0.2">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row>
    <row r="90" spans="1:40" ht="15" customHeight="1" x14ac:dyDescent="0.2">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row>
    <row r="91" spans="1:40" ht="15" customHeight="1" x14ac:dyDescent="0.2">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row>
    <row r="92" spans="1:40" ht="15" customHeight="1" x14ac:dyDescent="0.2">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row>
    <row r="93" spans="1:40" ht="15" customHeight="1" x14ac:dyDescent="0.2">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row>
    <row r="94" spans="1:40" ht="15" customHeight="1" x14ac:dyDescent="0.2">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328"/>
      <c r="AK94" s="328"/>
      <c r="AL94" s="328"/>
      <c r="AM94" s="328"/>
      <c r="AN94" s="328"/>
    </row>
    <row r="95" spans="1:40" ht="15" customHeight="1" x14ac:dyDescent="0.2">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328"/>
    </row>
    <row r="96" spans="1:40" ht="15" customHeight="1" x14ac:dyDescent="0.2">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328"/>
      <c r="AK96" s="328"/>
      <c r="AL96" s="328"/>
      <c r="AM96" s="328"/>
      <c r="AN96" s="328"/>
    </row>
    <row r="97" spans="14:40" ht="15" customHeight="1" x14ac:dyDescent="0.2">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328"/>
      <c r="AK97" s="328"/>
      <c r="AL97" s="328"/>
      <c r="AM97" s="328"/>
      <c r="AN97" s="328"/>
    </row>
    <row r="98" spans="14:40" ht="15" customHeight="1" x14ac:dyDescent="0.2">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row>
    <row r="99" spans="14:40" ht="15" customHeight="1" x14ac:dyDescent="0.2">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8"/>
      <c r="AK99" s="328"/>
      <c r="AL99" s="328"/>
      <c r="AM99" s="328"/>
      <c r="AN99" s="328"/>
    </row>
    <row r="100" spans="14:40" ht="15" customHeight="1" x14ac:dyDescent="0.2">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8"/>
      <c r="AL100" s="328"/>
      <c r="AM100" s="328"/>
      <c r="AN100" s="328"/>
    </row>
    <row r="101" spans="14:40" ht="15" customHeight="1" x14ac:dyDescent="0.2">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c r="AL101" s="328"/>
      <c r="AM101" s="328"/>
      <c r="AN101" s="328"/>
    </row>
    <row r="102" spans="14:40" ht="15" customHeight="1" x14ac:dyDescent="0.2">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8"/>
      <c r="AN102" s="328"/>
    </row>
    <row r="103" spans="14:40" ht="15" customHeight="1" x14ac:dyDescent="0.2">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c r="AJ103" s="328"/>
      <c r="AK103" s="328"/>
      <c r="AL103" s="328"/>
      <c r="AM103" s="328"/>
      <c r="AN103" s="328"/>
    </row>
    <row r="104" spans="14:40" ht="15" customHeight="1" x14ac:dyDescent="0.2">
      <c r="N104" s="328"/>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8"/>
      <c r="AJ104" s="328"/>
      <c r="AK104" s="328"/>
      <c r="AL104" s="328"/>
      <c r="AM104" s="328"/>
      <c r="AN104" s="328"/>
    </row>
    <row r="105" spans="14:40" ht="15" customHeight="1" x14ac:dyDescent="0.2">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c r="AJ105" s="328"/>
      <c r="AK105" s="328"/>
      <c r="AL105" s="328"/>
      <c r="AM105" s="328"/>
      <c r="AN105" s="328"/>
    </row>
    <row r="106" spans="14:40" ht="15" customHeight="1" x14ac:dyDescent="0.2">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row>
    <row r="107" spans="14:40" ht="15" customHeight="1" x14ac:dyDescent="0.2">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328"/>
    </row>
    <row r="108" spans="14:40" ht="15" customHeight="1" x14ac:dyDescent="0.2">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c r="AJ108" s="328"/>
      <c r="AK108" s="328"/>
      <c r="AL108" s="328"/>
      <c r="AM108" s="328"/>
      <c r="AN108" s="328"/>
    </row>
    <row r="109" spans="14:40" ht="15" customHeight="1" x14ac:dyDescent="0.2">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8"/>
      <c r="AJ109" s="328"/>
      <c r="AK109" s="328"/>
      <c r="AL109" s="328"/>
      <c r="AM109" s="328"/>
      <c r="AN109" s="328"/>
    </row>
    <row r="110" spans="14:40" ht="15" customHeight="1" x14ac:dyDescent="0.2">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c r="AJ110" s="328"/>
      <c r="AK110" s="328"/>
      <c r="AL110" s="328"/>
      <c r="AM110" s="328"/>
      <c r="AN110" s="328"/>
    </row>
    <row r="111" spans="14:40" ht="15" customHeight="1" x14ac:dyDescent="0.2">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8"/>
    </row>
    <row r="112" spans="14:40" ht="15" customHeight="1" x14ac:dyDescent="0.2">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c r="AJ112" s="328"/>
      <c r="AK112" s="328"/>
      <c r="AL112" s="328"/>
      <c r="AM112" s="328"/>
      <c r="AN112" s="328"/>
    </row>
    <row r="113" spans="14:40" ht="15" customHeight="1" x14ac:dyDescent="0.2">
      <c r="N113" s="328"/>
      <c r="O113" s="328"/>
      <c r="P113" s="328"/>
      <c r="Q113" s="328"/>
      <c r="R113" s="328"/>
      <c r="S113" s="328"/>
      <c r="T113" s="328"/>
      <c r="U113" s="328"/>
      <c r="V113" s="328"/>
      <c r="W113" s="328"/>
      <c r="X113" s="328"/>
      <c r="Y113" s="328"/>
      <c r="Z113" s="328"/>
      <c r="AA113" s="328"/>
      <c r="AB113" s="328"/>
      <c r="AC113" s="328"/>
      <c r="AD113" s="328"/>
      <c r="AE113" s="328"/>
      <c r="AF113" s="328"/>
      <c r="AG113" s="328"/>
      <c r="AH113" s="328"/>
      <c r="AI113" s="328"/>
      <c r="AJ113" s="328"/>
      <c r="AK113" s="328"/>
      <c r="AL113" s="328"/>
      <c r="AM113" s="328"/>
      <c r="AN113" s="328"/>
    </row>
    <row r="114" spans="14:40" ht="15" customHeight="1" x14ac:dyDescent="0.2">
      <c r="N114" s="328"/>
      <c r="O114" s="328"/>
      <c r="P114" s="328"/>
      <c r="Q114" s="328"/>
      <c r="R114" s="328"/>
      <c r="S114" s="328"/>
      <c r="T114" s="328"/>
      <c r="U114" s="328"/>
      <c r="V114" s="328"/>
      <c r="W114" s="328"/>
      <c r="X114" s="328"/>
      <c r="Y114" s="328"/>
      <c r="Z114" s="328"/>
      <c r="AA114" s="328"/>
      <c r="AB114" s="328"/>
      <c r="AC114" s="328"/>
      <c r="AD114" s="328"/>
      <c r="AE114" s="328"/>
      <c r="AF114" s="328"/>
      <c r="AG114" s="328"/>
      <c r="AH114" s="328"/>
      <c r="AI114" s="328"/>
      <c r="AJ114" s="328"/>
      <c r="AK114" s="328"/>
      <c r="AL114" s="328"/>
      <c r="AM114" s="328"/>
      <c r="AN114" s="328"/>
    </row>
    <row r="115" spans="14:40" ht="15" customHeight="1" x14ac:dyDescent="0.2">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328"/>
    </row>
    <row r="116" spans="14:40" ht="15" customHeight="1" x14ac:dyDescent="0.2">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8"/>
      <c r="AJ116" s="328"/>
      <c r="AK116" s="328"/>
      <c r="AL116" s="328"/>
      <c r="AM116" s="328"/>
      <c r="AN116" s="328"/>
    </row>
    <row r="117" spans="14:40" ht="15" customHeight="1" x14ac:dyDescent="0.2">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328"/>
      <c r="AN117" s="328"/>
    </row>
    <row r="118" spans="14:40" ht="15" customHeight="1" x14ac:dyDescent="0.2">
      <c r="N118" s="328"/>
      <c r="O118" s="328"/>
      <c r="P118" s="328"/>
      <c r="Q118" s="328"/>
      <c r="R118" s="328"/>
      <c r="S118" s="328"/>
      <c r="T118" s="328"/>
      <c r="U118" s="328"/>
      <c r="V118" s="328"/>
      <c r="W118" s="328"/>
      <c r="X118" s="328"/>
      <c r="Y118" s="328"/>
      <c r="Z118" s="328"/>
      <c r="AA118" s="328"/>
      <c r="AB118" s="328"/>
      <c r="AC118" s="328"/>
      <c r="AD118" s="328"/>
      <c r="AE118" s="328"/>
      <c r="AF118" s="328"/>
      <c r="AG118" s="328"/>
      <c r="AH118" s="328"/>
      <c r="AI118" s="328"/>
      <c r="AJ118" s="328"/>
      <c r="AK118" s="328"/>
      <c r="AL118" s="328"/>
      <c r="AM118" s="328"/>
      <c r="AN118" s="328"/>
    </row>
    <row r="119" spans="14:40" ht="15" customHeight="1" x14ac:dyDescent="0.2">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row>
    <row r="120" spans="14:40" ht="15" customHeight="1" x14ac:dyDescent="0.2">
      <c r="N120" s="328"/>
      <c r="O120" s="328"/>
      <c r="P120" s="328"/>
      <c r="Q120" s="328"/>
      <c r="R120" s="328"/>
      <c r="S120" s="328"/>
      <c r="T120" s="328"/>
      <c r="U120" s="328"/>
      <c r="V120" s="328"/>
      <c r="W120" s="328"/>
      <c r="X120" s="328"/>
      <c r="Y120" s="328"/>
      <c r="Z120" s="328"/>
      <c r="AA120" s="328"/>
      <c r="AB120" s="328"/>
      <c r="AC120" s="328"/>
      <c r="AD120" s="328"/>
      <c r="AE120" s="328"/>
      <c r="AF120" s="328"/>
      <c r="AG120" s="328"/>
      <c r="AH120" s="328"/>
      <c r="AI120" s="328"/>
      <c r="AJ120" s="328"/>
      <c r="AK120" s="328"/>
      <c r="AL120" s="328"/>
      <c r="AM120" s="328"/>
      <c r="AN120" s="328"/>
    </row>
    <row r="121" spans="14:40" ht="15" customHeight="1" x14ac:dyDescent="0.2">
      <c r="N121" s="328"/>
      <c r="O121" s="328"/>
      <c r="P121" s="328"/>
      <c r="Q121" s="328"/>
      <c r="R121" s="328"/>
      <c r="S121" s="328"/>
      <c r="T121" s="328"/>
      <c r="U121" s="328"/>
      <c r="V121" s="328"/>
      <c r="W121" s="328"/>
      <c r="X121" s="328"/>
      <c r="Y121" s="328"/>
      <c r="Z121" s="328"/>
      <c r="AA121" s="328"/>
      <c r="AB121" s="328"/>
      <c r="AC121" s="328"/>
      <c r="AD121" s="328"/>
      <c r="AE121" s="328"/>
      <c r="AF121" s="328"/>
      <c r="AG121" s="328"/>
      <c r="AH121" s="328"/>
      <c r="AI121" s="328"/>
      <c r="AJ121" s="328"/>
      <c r="AK121" s="328"/>
      <c r="AL121" s="328"/>
      <c r="AM121" s="328"/>
      <c r="AN121" s="328"/>
    </row>
    <row r="122" spans="14:40" ht="15" customHeight="1" x14ac:dyDescent="0.2">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328"/>
      <c r="AN122" s="328"/>
    </row>
    <row r="123" spans="14:40" ht="15" customHeight="1" x14ac:dyDescent="0.2">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28"/>
      <c r="AK123" s="328"/>
      <c r="AL123" s="328"/>
      <c r="AM123" s="328"/>
      <c r="AN123" s="328"/>
    </row>
    <row r="124" spans="14:40" ht="15" customHeight="1" x14ac:dyDescent="0.2">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328"/>
      <c r="AN124" s="328"/>
    </row>
    <row r="125" spans="14:40" ht="15" customHeight="1" x14ac:dyDescent="0.2">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328"/>
      <c r="AN125" s="328"/>
    </row>
    <row r="126" spans="14:40" ht="15" customHeight="1" x14ac:dyDescent="0.2">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c r="AN126" s="328"/>
    </row>
    <row r="127" spans="14:40" ht="15" customHeight="1" x14ac:dyDescent="0.2">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c r="AJ127" s="328"/>
      <c r="AK127" s="328"/>
      <c r="AL127" s="328"/>
      <c r="AM127" s="328"/>
      <c r="AN127" s="328"/>
    </row>
    <row r="128" spans="14:40" ht="15" customHeight="1" x14ac:dyDescent="0.2">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8"/>
      <c r="AJ128" s="328"/>
      <c r="AK128" s="328"/>
      <c r="AL128" s="328"/>
      <c r="AM128" s="328"/>
      <c r="AN128" s="328"/>
    </row>
    <row r="129" spans="14:40" ht="15" customHeight="1" x14ac:dyDescent="0.2">
      <c r="N129" s="328"/>
      <c r="O129" s="328"/>
      <c r="P129" s="328"/>
      <c r="Q129" s="328"/>
      <c r="R129" s="328"/>
      <c r="S129" s="328"/>
      <c r="T129" s="328"/>
      <c r="U129" s="328"/>
      <c r="V129" s="328"/>
      <c r="W129" s="328"/>
      <c r="X129" s="328"/>
      <c r="Y129" s="328"/>
      <c r="Z129" s="328"/>
      <c r="AA129" s="328"/>
      <c r="AB129" s="328"/>
      <c r="AC129" s="328"/>
      <c r="AD129" s="328"/>
      <c r="AE129" s="328"/>
      <c r="AF129" s="328"/>
      <c r="AG129" s="328"/>
      <c r="AH129" s="328"/>
      <c r="AI129" s="328"/>
      <c r="AJ129" s="328"/>
      <c r="AK129" s="328"/>
      <c r="AL129" s="328"/>
      <c r="AM129" s="328"/>
      <c r="AN129" s="328"/>
    </row>
    <row r="130" spans="14:40" ht="15" customHeight="1" x14ac:dyDescent="0.2">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row>
    <row r="131" spans="14:40" ht="15" customHeight="1" x14ac:dyDescent="0.2">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row>
    <row r="132" spans="14:40" ht="15" customHeight="1" x14ac:dyDescent="0.2">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row>
    <row r="133" spans="14:40" ht="15" customHeight="1" x14ac:dyDescent="0.2">
      <c r="N133" s="328"/>
      <c r="O133" s="328"/>
      <c r="P133" s="328"/>
      <c r="Q133" s="328"/>
      <c r="R133" s="328"/>
      <c r="S133" s="328"/>
      <c r="T133" s="328"/>
      <c r="U133" s="328"/>
      <c r="V133" s="328"/>
      <c r="W133" s="328"/>
      <c r="X133" s="328"/>
      <c r="Y133" s="328"/>
      <c r="Z133" s="328"/>
      <c r="AA133" s="328"/>
      <c r="AB133" s="328"/>
      <c r="AC133" s="328"/>
      <c r="AD133" s="328"/>
      <c r="AE133" s="328"/>
      <c r="AF133" s="328"/>
      <c r="AG133" s="328"/>
      <c r="AH133" s="328"/>
      <c r="AI133" s="328"/>
      <c r="AJ133" s="328"/>
      <c r="AK133" s="328"/>
      <c r="AL133" s="328"/>
      <c r="AM133" s="328"/>
      <c r="AN133" s="328"/>
    </row>
    <row r="134" spans="14:40" ht="15" customHeight="1" x14ac:dyDescent="0.2">
      <c r="N134" s="328"/>
      <c r="O134" s="328"/>
      <c r="P134" s="328"/>
      <c r="Q134" s="328"/>
      <c r="R134" s="328"/>
      <c r="S134" s="328"/>
      <c r="T134" s="328"/>
      <c r="U134" s="328"/>
      <c r="V134" s="328"/>
    </row>
    <row r="135" spans="14:40" ht="15" customHeight="1" x14ac:dyDescent="0.2">
      <c r="N135" s="328"/>
      <c r="O135" s="328"/>
      <c r="P135" s="328"/>
      <c r="Q135" s="328"/>
      <c r="R135" s="328"/>
      <c r="S135" s="328"/>
      <c r="T135" s="328"/>
      <c r="U135" s="328"/>
      <c r="V135" s="328"/>
    </row>
    <row r="136" spans="14:40" ht="15" customHeight="1" x14ac:dyDescent="0.2">
      <c r="N136" s="328"/>
      <c r="O136" s="328"/>
      <c r="P136" s="328"/>
      <c r="Q136" s="328"/>
      <c r="R136" s="328"/>
      <c r="S136" s="328"/>
      <c r="T136" s="328"/>
      <c r="U136" s="328"/>
      <c r="V136" s="328"/>
    </row>
    <row r="137" spans="14:40" ht="15" customHeight="1" x14ac:dyDescent="0.2">
      <c r="N137" s="328"/>
      <c r="O137" s="328"/>
      <c r="P137" s="328"/>
      <c r="Q137" s="328"/>
      <c r="R137" s="328"/>
      <c r="S137" s="328"/>
      <c r="T137" s="328"/>
      <c r="U137" s="328"/>
      <c r="V137" s="328"/>
    </row>
    <row r="138" spans="14:40" ht="15" customHeight="1" x14ac:dyDescent="0.2">
      <c r="N138" s="328"/>
      <c r="O138" s="328"/>
      <c r="P138" s="328"/>
      <c r="Q138" s="328"/>
      <c r="R138" s="328"/>
      <c r="S138" s="328"/>
      <c r="T138" s="328"/>
      <c r="U138" s="328"/>
      <c r="V138" s="328"/>
    </row>
    <row r="139" spans="14:40" ht="15" customHeight="1" x14ac:dyDescent="0.2">
      <c r="N139" s="328"/>
      <c r="O139" s="328"/>
      <c r="P139" s="328"/>
      <c r="Q139" s="328"/>
      <c r="R139" s="328"/>
      <c r="S139" s="328"/>
      <c r="T139" s="328"/>
      <c r="U139" s="328"/>
      <c r="V139" s="328"/>
    </row>
    <row r="140" spans="14:40" ht="15" customHeight="1" x14ac:dyDescent="0.2">
      <c r="N140" s="328"/>
      <c r="O140" s="328"/>
      <c r="P140" s="328"/>
      <c r="Q140" s="328"/>
      <c r="R140" s="328"/>
      <c r="S140" s="328"/>
      <c r="T140" s="328"/>
      <c r="U140" s="328"/>
      <c r="V140" s="328"/>
    </row>
    <row r="141" spans="14:40" ht="15" customHeight="1" x14ac:dyDescent="0.2">
      <c r="N141" s="328"/>
      <c r="O141" s="328"/>
      <c r="P141" s="328"/>
      <c r="Q141" s="328"/>
      <c r="R141" s="328"/>
      <c r="S141" s="328"/>
      <c r="T141" s="328"/>
      <c r="U141" s="328"/>
      <c r="V141" s="328"/>
    </row>
    <row r="142" spans="14:40" ht="15" customHeight="1" x14ac:dyDescent="0.2">
      <c r="O142" s="328"/>
      <c r="P142" s="328"/>
      <c r="Q142" s="328"/>
      <c r="R142" s="328"/>
      <c r="S142" s="328"/>
      <c r="T142" s="328"/>
      <c r="U142" s="328"/>
      <c r="V142" s="328"/>
    </row>
    <row r="143" spans="14:40" ht="15" customHeight="1" x14ac:dyDescent="0.2"/>
    <row r="144" spans="14:40"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sheetData>
  <sheetProtection selectLockedCells="1"/>
  <mergeCells count="25">
    <mergeCell ref="A48:E52"/>
    <mergeCell ref="A28:E35"/>
    <mergeCell ref="A37:E37"/>
    <mergeCell ref="A38:E40"/>
    <mergeCell ref="A42:E42"/>
    <mergeCell ref="A43:E45"/>
    <mergeCell ref="A47:E47"/>
    <mergeCell ref="A19:E19"/>
    <mergeCell ref="A20:E20"/>
    <mergeCell ref="A21:E22"/>
    <mergeCell ref="F21:K23"/>
    <mergeCell ref="A23:E24"/>
    <mergeCell ref="A27:E27"/>
    <mergeCell ref="A8:E8"/>
    <mergeCell ref="G8:N8"/>
    <mergeCell ref="I9:N9"/>
    <mergeCell ref="G10:N10"/>
    <mergeCell ref="H11:N15"/>
    <mergeCell ref="G16:N16"/>
    <mergeCell ref="A1:E1"/>
    <mergeCell ref="A2:E2"/>
    <mergeCell ref="G4:N4"/>
    <mergeCell ref="I5:N5"/>
    <mergeCell ref="I6:N6"/>
    <mergeCell ref="I7:N7"/>
  </mergeCells>
  <dataValidations count="1">
    <dataValidation type="list" allowBlank="1" showInputMessage="1" showErrorMessage="1" sqref="A61:A64">
      <formula1>"REAP, Renewable BETC, BETC, ETO, Solar ETO, ESI,ITC"</formula1>
    </dataValidation>
  </dataValidations>
  <hyperlinks>
    <hyperlink ref="H5" r:id="rId1"/>
    <hyperlink ref="H6" r:id="rId2"/>
    <hyperlink ref="H7" r:id="rId3"/>
  </hyperlinks>
  <printOptions horizontalCentered="1"/>
  <pageMargins left="0.25" right="0.25" top="0.5" bottom="0.75" header="0.3" footer="0.3"/>
  <pageSetup orientation="portrait" horizontalDpi="1200" verticalDpi="12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Database Export</vt:lpstr>
      <vt:lpstr>Narrative</vt:lpstr>
      <vt:lpstr>Data Preparation</vt:lpstr>
      <vt:lpstr>Inventory</vt:lpstr>
      <vt:lpstr>Proposed</vt:lpstr>
      <vt:lpstr>Implementation</vt:lpstr>
      <vt:lpstr>Summary</vt:lpstr>
      <vt:lpstr>Incentives</vt:lpstr>
      <vt:lpstr>'Data Preparation'!Print_Area</vt:lpstr>
      <vt:lpstr>Implementation!Print_Area</vt:lpstr>
      <vt:lpstr>Incentives!Print_Area</vt:lpstr>
      <vt:lpstr>Inventory!Print_Area</vt:lpstr>
      <vt:lpstr>Narrative!Print_Area</vt:lpstr>
      <vt:lpstr>Proposed!Print_Area</vt:lpstr>
      <vt:lpstr>Summary!Print_Area</vt:lpstr>
      <vt:lpstr>'Data Preparation'!Print_Titles</vt:lpstr>
      <vt:lpstr>Implementation!Print_Titles</vt:lpstr>
      <vt:lpstr>Incentives!Print_Titles</vt:lpstr>
      <vt:lpstr>Inventory!Print_Titles</vt:lpstr>
      <vt:lpstr>Narrative!Print_Titles</vt:lpstr>
      <vt:lpstr>Proposed!Print_Titles</vt:lpstr>
      <vt:lpstr>Summary!Print_Titles</vt:lpstr>
      <vt:lpstr>The_Creator</vt:lpstr>
    </vt:vector>
  </TitlesOfParts>
  <Company>Oregon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Version 2013a</dc:title>
  <dc:creator>Mikhail Jones</dc:creator>
  <cp:keywords>OSU EEC</cp:keywords>
  <cp:lastModifiedBy>Mutch, Joshua</cp:lastModifiedBy>
  <cp:lastPrinted>2013-09-09T18:20:12Z</cp:lastPrinted>
  <dcterms:created xsi:type="dcterms:W3CDTF">2011-03-11T22:25:13Z</dcterms:created>
  <dcterms:modified xsi:type="dcterms:W3CDTF">2015-09-02T00:50:29Z</dcterms:modified>
</cp:coreProperties>
</file>