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mohr\iac\4 User Directories\Josh Mutch\New Financial Analysis process\Updated AR templates\"/>
    </mc:Choice>
  </mc:AlternateContent>
  <bookViews>
    <workbookView xWindow="240" yWindow="90" windowWidth="17235" windowHeight="8250"/>
  </bookViews>
  <sheets>
    <sheet name="Database Export" sheetId="4" r:id="rId1"/>
    <sheet name="Narrative" sheetId="3" r:id="rId2"/>
    <sheet name="Data Preparation" sheetId="5" r:id="rId3"/>
    <sheet name="Analysis" sheetId="2" r:id="rId4"/>
    <sheet name="Table" sheetId="6" r:id="rId5"/>
    <sheet name="Incentives" sheetId="7" r:id="rId6"/>
  </sheets>
  <externalReferences>
    <externalReference r:id="rId7"/>
  </externalReferences>
  <definedNames>
    <definedName name="_xlnm.Print_Area" localSheetId="3">Analysis!$A$1:$G$44</definedName>
    <definedName name="_xlnm.Print_Area" localSheetId="2">'Data Preparation'!$A$1:$G$46</definedName>
    <definedName name="_xlnm.Print_Area" localSheetId="5">Incentives!$A$1:$E$60</definedName>
    <definedName name="_xlnm.Print_Area" localSheetId="1">Narrative!$A$1:$AF$170</definedName>
    <definedName name="_xlnm.Print_Area" localSheetId="4">Table!$A$1:$J$46</definedName>
    <definedName name="_xlnm.Print_Titles" localSheetId="2">'Data Preparation'!$A:$G,'Data Preparation'!$1:$2</definedName>
    <definedName name="_xlnm.Print_Titles" localSheetId="5">Incentives!$1:$2</definedName>
    <definedName name="_xlnm.Print_Titles" localSheetId="1">Narrative!$1:$2</definedName>
  </definedNames>
  <calcPr calcId="152511"/>
</workbook>
</file>

<file path=xl/calcChain.xml><?xml version="1.0" encoding="utf-8"?>
<calcChain xmlns="http://schemas.openxmlformats.org/spreadsheetml/2006/main">
  <c r="C5" i="7" l="1"/>
  <c r="C4" i="7"/>
  <c r="S20" i="3"/>
  <c r="S19" i="3"/>
  <c r="E20" i="3"/>
  <c r="F16" i="7"/>
  <c r="B16" i="7"/>
  <c r="C16" i="7" s="1"/>
  <c r="F15" i="7"/>
  <c r="D15" i="7"/>
  <c r="C15" i="7"/>
  <c r="F14" i="7"/>
  <c r="D14" i="7"/>
  <c r="C14" i="7"/>
  <c r="F13" i="7"/>
  <c r="D13" i="7"/>
  <c r="C13" i="7"/>
  <c r="F12" i="7"/>
  <c r="D12" i="7"/>
  <c r="C12" i="7"/>
  <c r="F11" i="7"/>
  <c r="D11" i="7"/>
  <c r="C11" i="7"/>
  <c r="D16" i="7"/>
  <c r="A1" i="7"/>
  <c r="X20" i="3" l="1"/>
  <c r="X3" i="4"/>
  <c r="E19" i="3"/>
  <c r="C6" i="7"/>
  <c r="X19" i="3" s="1"/>
  <c r="AH14" i="3"/>
  <c r="AH13" i="3"/>
  <c r="AH12" i="3"/>
  <c r="AH11" i="3"/>
  <c r="A1" i="2" l="1"/>
  <c r="A1" i="3"/>
  <c r="C40" i="2" l="1"/>
  <c r="A33" i="2"/>
  <c r="C18" i="2"/>
  <c r="C23" i="2" l="1"/>
  <c r="C26" i="2" s="1"/>
  <c r="C22" i="2"/>
  <c r="C25" i="2" s="1"/>
  <c r="C29" i="2" l="1"/>
  <c r="X12" i="3" s="1"/>
  <c r="N12" i="3"/>
  <c r="B89" i="3"/>
  <c r="N11" i="3"/>
  <c r="N15" i="3" s="1"/>
  <c r="B5" i="3"/>
  <c r="C28" i="2"/>
  <c r="C39" i="2" l="1"/>
  <c r="X11" i="3"/>
  <c r="X15" i="3" l="1"/>
  <c r="C41" i="2"/>
  <c r="B94" i="3" s="1"/>
  <c r="U3" i="4"/>
  <c r="T3" i="4" l="1"/>
  <c r="S3" i="4"/>
  <c r="R3" i="4"/>
  <c r="Q3" i="4"/>
  <c r="P3" i="4"/>
  <c r="O3" i="4"/>
  <c r="N3" i="4"/>
  <c r="M3" i="4"/>
  <c r="L3" i="4"/>
  <c r="K3" i="4"/>
  <c r="J3" i="4"/>
  <c r="I3" i="4"/>
  <c r="H3" i="4"/>
  <c r="S12" i="3" l="1"/>
  <c r="S13" i="3"/>
  <c r="S14" i="3"/>
  <c r="S11" i="3"/>
  <c r="G3" i="4" l="1"/>
  <c r="A2" i="2" l="1"/>
  <c r="A2" i="7"/>
  <c r="A2" i="5"/>
  <c r="A2" i="6"/>
</calcChain>
</file>

<file path=xl/sharedStrings.xml><?xml version="1.0" encoding="utf-8"?>
<sst xmlns="http://schemas.openxmlformats.org/spreadsheetml/2006/main" count="473" uniqueCount="353">
  <si>
    <t>Recommendation</t>
  </si>
  <si>
    <t>Facility Background</t>
  </si>
  <si>
    <t>Technology Background</t>
  </si>
  <si>
    <t>Proposal</t>
  </si>
  <si>
    <t>Source</t>
  </si>
  <si>
    <t>Quantity</t>
  </si>
  <si>
    <t>Units</t>
  </si>
  <si>
    <t>Cost Savings</t>
  </si>
  <si>
    <t>Total</t>
  </si>
  <si>
    <t>Based on</t>
  </si>
  <si>
    <t>Author</t>
  </si>
  <si>
    <t>Insert Name</t>
  </si>
  <si>
    <t>References</t>
  </si>
  <si>
    <t>MMBtu</t>
  </si>
  <si>
    <t>Assessment Recommendations</t>
  </si>
  <si>
    <t>AR Number</t>
  </si>
  <si>
    <t>Number of Pages</t>
  </si>
  <si>
    <t>ARC Code</t>
  </si>
  <si>
    <t>APP Code</t>
  </si>
  <si>
    <t>BP Tool Used</t>
  </si>
  <si>
    <t>AR Name</t>
  </si>
  <si>
    <t>AR Description</t>
  </si>
  <si>
    <t>AR Author</t>
  </si>
  <si>
    <t>Primary Savings Source</t>
  </si>
  <si>
    <t>Primary Savings Quantity</t>
  </si>
  <si>
    <t>Primary Cost Savings</t>
  </si>
  <si>
    <t>Secondary Savings Source</t>
  </si>
  <si>
    <t>Secondary Savings Quantity</t>
  </si>
  <si>
    <t>Secondary Cost Savings</t>
  </si>
  <si>
    <t>Tertiary Savings Source</t>
  </si>
  <si>
    <t>Tertiary Savings Quantity</t>
  </si>
  <si>
    <t>Tertiary Cost Savings</t>
  </si>
  <si>
    <t>Quaternary Savings Source</t>
  </si>
  <si>
    <t>Quaternary Savings Quantity</t>
  </si>
  <si>
    <t>Quaternary Cost Savings</t>
  </si>
  <si>
    <t>Implementation Cost</t>
  </si>
  <si>
    <t>Other Cost</t>
  </si>
  <si>
    <t>Incremental</t>
  </si>
  <si>
    <t>Payback</t>
  </si>
  <si>
    <t>Resource Streams</t>
  </si>
  <si>
    <t>Source Name</t>
  </si>
  <si>
    <t>Source Code</t>
  </si>
  <si>
    <t>Electrical Consumption</t>
  </si>
  <si>
    <t>EC</t>
  </si>
  <si>
    <t>kWh (site)</t>
  </si>
  <si>
    <t>Electrical Demand</t>
  </si>
  <si>
    <t>ED</t>
  </si>
  <si>
    <t>kW Months / yr</t>
  </si>
  <si>
    <t>Other Electrical Fees</t>
  </si>
  <si>
    <t>EF</t>
  </si>
  <si>
    <t>no units</t>
  </si>
  <si>
    <t>Natural Gas</t>
  </si>
  <si>
    <t>E2</t>
  </si>
  <si>
    <t>L.P.G.</t>
  </si>
  <si>
    <t>E3</t>
  </si>
  <si>
    <t>#1 Fuel Oil</t>
  </si>
  <si>
    <t>E4</t>
  </si>
  <si>
    <t>#2 Fuel Oil</t>
  </si>
  <si>
    <t>E5</t>
  </si>
  <si>
    <t>#4 Fuel Oil</t>
  </si>
  <si>
    <t>E6</t>
  </si>
  <si>
    <t>#6 Fuel Oil</t>
  </si>
  <si>
    <t>E7</t>
  </si>
  <si>
    <t>Coal</t>
  </si>
  <si>
    <t>E8</t>
  </si>
  <si>
    <t>Wood</t>
  </si>
  <si>
    <t>E9</t>
  </si>
  <si>
    <t>Paper</t>
  </si>
  <si>
    <t>E10</t>
  </si>
  <si>
    <t>Other Gas</t>
  </si>
  <si>
    <t>E11</t>
  </si>
  <si>
    <t>Other Energy</t>
  </si>
  <si>
    <t>E12</t>
  </si>
  <si>
    <t>Water Disposal</t>
  </si>
  <si>
    <t>W1</t>
  </si>
  <si>
    <t>Gallons</t>
  </si>
  <si>
    <t>Other Liquid (non-haz)</t>
  </si>
  <si>
    <t>W2</t>
  </si>
  <si>
    <t>Other Liquid (haz)</t>
  </si>
  <si>
    <t>W3</t>
  </si>
  <si>
    <t>Solid Waste (non-haz)</t>
  </si>
  <si>
    <t>W4</t>
  </si>
  <si>
    <t>Pounds</t>
  </si>
  <si>
    <t>Solid Waste (haz)</t>
  </si>
  <si>
    <t>W5</t>
  </si>
  <si>
    <t>Gaseous Waste</t>
  </si>
  <si>
    <t>W6</t>
  </si>
  <si>
    <t>Personnel Changes</t>
  </si>
  <si>
    <t>R1</t>
  </si>
  <si>
    <t>Administrative Costs</t>
  </si>
  <si>
    <t>R2</t>
  </si>
  <si>
    <t>Primary Raw Material</t>
  </si>
  <si>
    <t>R3</t>
  </si>
  <si>
    <t>Ancillary Material Cost</t>
  </si>
  <si>
    <t>R4</t>
  </si>
  <si>
    <t>Water Consumption</t>
  </si>
  <si>
    <t>R5</t>
  </si>
  <si>
    <t>One-time Revenue</t>
  </si>
  <si>
    <t>R6</t>
  </si>
  <si>
    <t>Primary Product</t>
  </si>
  <si>
    <t>P1</t>
  </si>
  <si>
    <t>By-product Production</t>
  </si>
  <si>
    <t>P2</t>
  </si>
  <si>
    <t>Increase in Production</t>
  </si>
  <si>
    <t>P3</t>
  </si>
  <si>
    <t>%</t>
  </si>
  <si>
    <t>Application Codes</t>
  </si>
  <si>
    <t>Application</t>
  </si>
  <si>
    <t>Examples</t>
  </si>
  <si>
    <t>Manufacturing Process</t>
  </si>
  <si>
    <t>Process Heat Recovery, Variable Speed Drives on Process Equipment, Solvent Recovery</t>
  </si>
  <si>
    <t>Process Support</t>
  </si>
  <si>
    <t>Air Compressors, Steam, Nitrogen, Cogeneration</t>
  </si>
  <si>
    <t>Building and Grounds</t>
  </si>
  <si>
    <t>Lights, HVAC, Burn Waste for Heat</t>
  </si>
  <si>
    <t>Administrative</t>
  </si>
  <si>
    <t>Taxes, Inventory Control, Sale of Wastes</t>
  </si>
  <si>
    <t>Production Units</t>
  </si>
  <si>
    <t>Display Units</t>
  </si>
  <si>
    <t>Rutgers Units</t>
  </si>
  <si>
    <t>Not Available</t>
  </si>
  <si>
    <t>Pieces</t>
  </si>
  <si>
    <t>Tons</t>
  </si>
  <si>
    <t>BBL</t>
  </si>
  <si>
    <t>1000's Gallons</t>
  </si>
  <si>
    <t>Thousand Gallons</t>
  </si>
  <si>
    <t>1000's ft./sq. ft.</t>
  </si>
  <si>
    <t>Thousand Feed or Thousand Square Feet</t>
  </si>
  <si>
    <t>Bushels</t>
  </si>
  <si>
    <t>BP Tools</t>
  </si>
  <si>
    <t>Tool Name</t>
  </si>
  <si>
    <t>Tool Desciption</t>
  </si>
  <si>
    <t>None</t>
  </si>
  <si>
    <t>AM+</t>
  </si>
  <si>
    <t>AirMaster+</t>
  </si>
  <si>
    <t>CWSAT</t>
  </si>
  <si>
    <t>Chilled Water System Analysis Tool</t>
  </si>
  <si>
    <t>FSAT</t>
  </si>
  <si>
    <t>Fan System Assessment Tool (FSAT)</t>
  </si>
  <si>
    <t>MM+</t>
  </si>
  <si>
    <t>MotorMaster+ 4.0</t>
  </si>
  <si>
    <t>NxEAT</t>
  </si>
  <si>
    <t>Nox and Energy Assessment Tool</t>
  </si>
  <si>
    <t>PHAST</t>
  </si>
  <si>
    <t>Process Heating Assessment Tool (PHAST)</t>
  </si>
  <si>
    <t>PSAT</t>
  </si>
  <si>
    <t>Pump System Assessment Tool (PSAT)</t>
  </si>
  <si>
    <t>SSTS</t>
  </si>
  <si>
    <t>Steam System Tool Suite (SSST/SSAT/3E+)</t>
  </si>
  <si>
    <t>ASD</t>
  </si>
  <si>
    <t>ASDMaster: Adjustable Speed Drive Evaluation Tool</t>
  </si>
  <si>
    <t>Description</t>
  </si>
  <si>
    <t>Cost</t>
  </si>
  <si>
    <t>Data Collected</t>
  </si>
  <si>
    <t>Motor Data</t>
  </si>
  <si>
    <t>Fan Data</t>
  </si>
  <si>
    <t>Current Fan Efficiency</t>
  </si>
  <si>
    <t>Utility Data</t>
  </si>
  <si>
    <t>Incremental Eergy Cost</t>
  </si>
  <si>
    <t>Incremental Demand Cost</t>
  </si>
  <si>
    <t>Assumptions</t>
  </si>
  <si>
    <t>Proposed Fan Efficiency</t>
  </si>
  <si>
    <t>Energy Savings</t>
  </si>
  <si>
    <t>Energy Cost Savings</t>
  </si>
  <si>
    <t>Power Cost Savings</t>
  </si>
  <si>
    <t>Material Costs</t>
  </si>
  <si>
    <t>Labor Costs</t>
  </si>
  <si>
    <t>Labor Rate</t>
  </si>
  <si>
    <t>Installation Time</t>
  </si>
  <si>
    <t>Economic Results</t>
  </si>
  <si>
    <t>Implementation Costs</t>
  </si>
  <si>
    <r>
      <t>(E</t>
    </r>
    <r>
      <rPr>
        <vertAlign val="subscript"/>
        <sz val="9"/>
        <color indexed="8"/>
        <rFont val="Times New Roman"/>
        <family val="1"/>
      </rPr>
      <t>C</t>
    </r>
    <r>
      <rPr>
        <sz val="9"/>
        <color indexed="8"/>
        <rFont val="Times New Roman"/>
        <family val="1"/>
      </rPr>
      <t>)</t>
    </r>
  </si>
  <si>
    <r>
      <t>(P</t>
    </r>
    <r>
      <rPr>
        <vertAlign val="subscript"/>
        <sz val="9"/>
        <color indexed="8"/>
        <rFont val="Times New Roman"/>
        <family val="1"/>
      </rPr>
      <t>C</t>
    </r>
    <r>
      <rPr>
        <sz val="9"/>
        <color indexed="8"/>
        <rFont val="Times New Roman"/>
        <family val="1"/>
      </rPr>
      <t>)</t>
    </r>
  </si>
  <si>
    <r>
      <t>(IC</t>
    </r>
    <r>
      <rPr>
        <vertAlign val="subscript"/>
        <sz val="9"/>
        <color indexed="8"/>
        <rFont val="Times New Roman"/>
        <family val="1"/>
      </rPr>
      <t>E</t>
    </r>
    <r>
      <rPr>
        <sz val="9"/>
        <color indexed="8"/>
        <rFont val="Times New Roman"/>
        <family val="1"/>
      </rPr>
      <t>)</t>
    </r>
  </si>
  <si>
    <r>
      <t>(IC</t>
    </r>
    <r>
      <rPr>
        <vertAlign val="subscript"/>
        <sz val="9"/>
        <color indexed="8"/>
        <rFont val="Times New Roman"/>
        <family val="1"/>
      </rPr>
      <t>D</t>
    </r>
    <r>
      <rPr>
        <sz val="9"/>
        <color indexed="8"/>
        <rFont val="Times New Roman"/>
        <family val="1"/>
      </rPr>
      <t>)</t>
    </r>
  </si>
  <si>
    <r>
      <t>(E</t>
    </r>
    <r>
      <rPr>
        <vertAlign val="subscript"/>
        <sz val="9"/>
        <color indexed="8"/>
        <rFont val="Times New Roman"/>
        <family val="1"/>
      </rPr>
      <t>P</t>
    </r>
    <r>
      <rPr>
        <sz val="9"/>
        <color indexed="8"/>
        <rFont val="Times New Roman"/>
        <family val="1"/>
      </rPr>
      <t>)</t>
    </r>
  </si>
  <si>
    <r>
      <t>(P</t>
    </r>
    <r>
      <rPr>
        <vertAlign val="subscript"/>
        <sz val="9"/>
        <color indexed="8"/>
        <rFont val="Times New Roman"/>
        <family val="1"/>
      </rPr>
      <t>P</t>
    </r>
    <r>
      <rPr>
        <sz val="9"/>
        <color indexed="8"/>
        <rFont val="Times New Roman"/>
        <family val="1"/>
      </rPr>
      <t>)</t>
    </r>
  </si>
  <si>
    <r>
      <t>(E</t>
    </r>
    <r>
      <rPr>
        <vertAlign val="subscript"/>
        <sz val="9"/>
        <color indexed="8"/>
        <rFont val="Times New Roman"/>
        <family val="1"/>
      </rPr>
      <t>S</t>
    </r>
    <r>
      <rPr>
        <sz val="9"/>
        <color indexed="8"/>
        <rFont val="Times New Roman"/>
        <family val="1"/>
      </rPr>
      <t>)</t>
    </r>
  </si>
  <si>
    <r>
      <t>(C</t>
    </r>
    <r>
      <rPr>
        <vertAlign val="subscript"/>
        <sz val="9"/>
        <color indexed="8"/>
        <rFont val="Times New Roman"/>
        <family val="1"/>
      </rPr>
      <t>E</t>
    </r>
    <r>
      <rPr>
        <sz val="9"/>
        <color indexed="8"/>
        <rFont val="Times New Roman"/>
        <family val="1"/>
      </rPr>
      <t>)</t>
    </r>
  </si>
  <si>
    <r>
      <t>(C</t>
    </r>
    <r>
      <rPr>
        <vertAlign val="subscript"/>
        <sz val="9"/>
        <color indexed="8"/>
        <rFont val="Times New Roman"/>
        <family val="1"/>
      </rPr>
      <t>P</t>
    </r>
    <r>
      <rPr>
        <sz val="9"/>
        <color indexed="8"/>
        <rFont val="Times New Roman"/>
        <family val="1"/>
      </rPr>
      <t>)</t>
    </r>
  </si>
  <si>
    <r>
      <t>(C</t>
    </r>
    <r>
      <rPr>
        <vertAlign val="subscript"/>
        <sz val="9"/>
        <color indexed="8"/>
        <rFont val="Times New Roman"/>
        <family val="1"/>
      </rPr>
      <t>M</t>
    </r>
    <r>
      <rPr>
        <sz val="9"/>
        <color indexed="8"/>
        <rFont val="Times New Roman"/>
        <family val="1"/>
      </rPr>
      <t>)</t>
    </r>
  </si>
  <si>
    <r>
      <t>(C</t>
    </r>
    <r>
      <rPr>
        <vertAlign val="subscript"/>
        <sz val="9"/>
        <color indexed="8"/>
        <rFont val="Times New Roman"/>
        <family val="1"/>
      </rPr>
      <t>LR</t>
    </r>
    <r>
      <rPr>
        <sz val="9"/>
        <color indexed="8"/>
        <rFont val="Times New Roman"/>
        <family val="1"/>
      </rPr>
      <t>)</t>
    </r>
  </si>
  <si>
    <r>
      <t>(t</t>
    </r>
    <r>
      <rPr>
        <vertAlign val="subscript"/>
        <sz val="9"/>
        <color indexed="8"/>
        <rFont val="Times New Roman"/>
        <family val="1"/>
      </rPr>
      <t>I</t>
    </r>
    <r>
      <rPr>
        <sz val="9"/>
        <color indexed="8"/>
        <rFont val="Times New Roman"/>
        <family val="1"/>
      </rPr>
      <t>)</t>
    </r>
  </si>
  <si>
    <t>(Eq. 7)</t>
  </si>
  <si>
    <t>(Eq. 8)</t>
  </si>
  <si>
    <t>/hour</t>
  </si>
  <si>
    <t>(N. 1)</t>
  </si>
  <si>
    <t>hours</t>
  </si>
  <si>
    <t>(Rf. 5)</t>
  </si>
  <si>
    <t>(Eq. 5)</t>
  </si>
  <si>
    <t>(Eq. 6)</t>
  </si>
  <si>
    <t>kWh/yr.</t>
  </si>
  <si>
    <t>(Eq. 3)</t>
  </si>
  <si>
    <t>kW</t>
  </si>
  <si>
    <t>(Eq. 4)</t>
  </si>
  <si>
    <t>(Eq. 1)</t>
  </si>
  <si>
    <t>(Eq. 2)</t>
  </si>
  <si>
    <t>(Rf. 4)</t>
  </si>
  <si>
    <t>/kWh</t>
  </si>
  <si>
    <t>(Rf. 3)</t>
  </si>
  <si>
    <t>(Rf. 2)</t>
  </si>
  <si>
    <t>(Rf. 1)</t>
  </si>
  <si>
    <t>Notes</t>
  </si>
  <si>
    <t>There are six types of centrifugal fan blades commonly used in dust collection systems.  These blade types, efficiencies and characteristics are listed below.</t>
  </si>
  <si>
    <t>Radial Blade</t>
  </si>
  <si>
    <t>Backward Inclined</t>
  </si>
  <si>
    <t>• Static efficiency to 60%</t>
  </si>
  <si>
    <t>• Static efficiency to 80%</t>
  </si>
  <si>
    <t>• High tip speed capabilities</t>
  </si>
  <si>
    <t xml:space="preserve">• Low-Medium tip speed capabilities  </t>
  </si>
  <si>
    <t>• Reasonable running clearances</t>
  </si>
  <si>
    <t>• Best for erosive or sticky particulate</t>
  </si>
  <si>
    <t>Radial Tip</t>
  </si>
  <si>
    <t>Backward Curved</t>
  </si>
  <si>
    <t>• Static efficiency to 70%</t>
  </si>
  <si>
    <t>• Static efficiency to 83%</t>
  </si>
  <si>
    <t>• Medium-High tip speed capabilities</t>
  </si>
  <si>
    <t xml:space="preserve">• Good for high particulate airstream </t>
  </si>
  <si>
    <t>• Clean or dirty airstreams.</t>
  </si>
  <si>
    <t>• Solid one-piece blade design</t>
  </si>
  <si>
    <t xml:space="preserve">Forward Curved (Sirocco) </t>
  </si>
  <si>
    <t>Airfoil</t>
  </si>
  <si>
    <t>• Static efficiency to 65%</t>
  </si>
  <si>
    <t>• Static efficiency to 87%</t>
  </si>
  <si>
    <t xml:space="preserve">• Smallest diameter wheel for a given pressure requirement </t>
  </si>
  <si>
    <t xml:space="preserve">• Medium-High tip speed capabilities  </t>
  </si>
  <si>
    <t xml:space="preserve">• Relatively tight running clearances </t>
  </si>
  <si>
    <t xml:space="preserve">• High volume capability </t>
  </si>
  <si>
    <t>Picture of fan system collected during site assessment.</t>
  </si>
  <si>
    <t>Replacing fan blades often times provides a safer, and more enjoyable working environment for employees. Newer balanced fans are typically quieter and will help protect hearing and causes less fatigue and stress on employees. This may reduce the need for heavy duty ear protection and improve communication between employees.</t>
  </si>
  <si>
    <t>Replacing fan blades often times reduces maintenance issues. Newer balanced fans vibrate less reducing bearing problems, stress cracking in duct work, while also reducing or eliminating the need for silencers.</t>
  </si>
  <si>
    <t>Equations</t>
  </si>
  <si>
    <t>Current Energy Consumption</t>
  </si>
  <si>
    <t>Current Power Draw</t>
  </si>
  <si>
    <t>Current Fan Blade Type</t>
  </si>
  <si>
    <t>Proposed Fan Blade Type</t>
  </si>
  <si>
    <r>
      <rPr>
        <b/>
        <sz val="10"/>
        <color theme="1"/>
        <rFont val="Times New Roman"/>
        <family val="1"/>
      </rPr>
      <t>Rf. 3)</t>
    </r>
    <r>
      <rPr>
        <sz val="10"/>
        <color theme="1"/>
        <rFont val="Times New Roman"/>
        <family val="1"/>
      </rPr>
      <t xml:space="preserve"> Developed in the Utility Analysis of the Site Data section.</t>
    </r>
  </si>
  <si>
    <r>
      <rPr>
        <b/>
        <sz val="10"/>
        <color theme="1"/>
        <rFont val="Times New Roman"/>
        <family val="1"/>
      </rPr>
      <t>Rf. 4)</t>
    </r>
    <r>
      <rPr>
        <sz val="10"/>
        <color theme="1"/>
        <rFont val="Times New Roman"/>
        <family val="1"/>
      </rPr>
      <t xml:space="preserve"> Developed using the FSAT (Fan System Assessment Tool) software developed by the Air Movement and Control Association (AMCA) and the Oak Ridge National Laboratory for the U.S. Department of Energy's Industries of the Future program.</t>
    </r>
  </si>
  <si>
    <r>
      <rPr>
        <b/>
        <sz val="10"/>
        <color theme="1"/>
        <rFont val="Times New Roman"/>
        <family val="1"/>
      </rPr>
      <t>Eq. 2)</t>
    </r>
    <r>
      <rPr>
        <sz val="10"/>
        <color theme="1"/>
        <rFont val="Times New Roman"/>
        <family val="1"/>
      </rPr>
      <t xml:space="preserve"> Proposed Power Draw (P</t>
    </r>
    <r>
      <rPr>
        <vertAlign val="subscript"/>
        <sz val="10"/>
        <color theme="1"/>
        <rFont val="Times New Roman"/>
        <family val="1"/>
      </rPr>
      <t>P</t>
    </r>
    <r>
      <rPr>
        <sz val="10"/>
        <color theme="1"/>
        <rFont val="Times New Roman"/>
        <family val="1"/>
      </rPr>
      <t>)</t>
    </r>
  </si>
  <si>
    <r>
      <rPr>
        <b/>
        <sz val="10"/>
        <color theme="1"/>
        <rFont val="Times New Roman"/>
        <family val="1"/>
      </rPr>
      <t>Eq. 3)</t>
    </r>
    <r>
      <rPr>
        <sz val="10"/>
        <color theme="1"/>
        <rFont val="Times New Roman"/>
        <family val="1"/>
      </rPr>
      <t xml:space="preserve"> Energy Savings (E</t>
    </r>
    <r>
      <rPr>
        <vertAlign val="subscript"/>
        <sz val="10"/>
        <color theme="1"/>
        <rFont val="Times New Roman"/>
        <family val="1"/>
      </rPr>
      <t>S</t>
    </r>
    <r>
      <rPr>
        <sz val="10"/>
        <color theme="1"/>
        <rFont val="Times New Roman"/>
        <family val="1"/>
      </rPr>
      <t>)</t>
    </r>
  </si>
  <si>
    <r>
      <rPr>
        <b/>
        <sz val="10"/>
        <color theme="1"/>
        <rFont val="Times New Roman"/>
        <family val="1"/>
      </rPr>
      <t>Eq. 5)</t>
    </r>
    <r>
      <rPr>
        <sz val="10"/>
        <color theme="1"/>
        <rFont val="Times New Roman"/>
        <family val="1"/>
      </rPr>
      <t xml:space="preserve"> Energy Cost Savings (C</t>
    </r>
    <r>
      <rPr>
        <vertAlign val="subscript"/>
        <sz val="10"/>
        <color theme="1"/>
        <rFont val="Times New Roman"/>
        <family val="1"/>
      </rPr>
      <t>E</t>
    </r>
    <r>
      <rPr>
        <sz val="10"/>
        <color theme="1"/>
        <rFont val="Times New Roman"/>
        <family val="1"/>
      </rPr>
      <t>)</t>
    </r>
  </si>
  <si>
    <r>
      <rPr>
        <b/>
        <sz val="10"/>
        <color theme="1"/>
        <rFont val="Times New Roman"/>
        <family val="1"/>
      </rPr>
      <t>Eq. 6)</t>
    </r>
    <r>
      <rPr>
        <sz val="10"/>
        <color theme="1"/>
        <rFont val="Times New Roman"/>
        <family val="1"/>
      </rPr>
      <t xml:space="preserve"> Power Cost Savings (C</t>
    </r>
    <r>
      <rPr>
        <vertAlign val="subscript"/>
        <sz val="10"/>
        <color theme="1"/>
        <rFont val="Times New Roman"/>
        <family val="1"/>
      </rPr>
      <t>P</t>
    </r>
    <r>
      <rPr>
        <sz val="10"/>
        <color theme="1"/>
        <rFont val="Times New Roman"/>
        <family val="1"/>
      </rPr>
      <t>)</t>
    </r>
  </si>
  <si>
    <t>Proposed Fan Data</t>
  </si>
  <si>
    <t>Proposed Energy Consumption</t>
  </si>
  <si>
    <t>Proposed Power Draw</t>
  </si>
  <si>
    <r>
      <t>(t</t>
    </r>
    <r>
      <rPr>
        <vertAlign val="subscript"/>
        <sz val="9"/>
        <color indexed="8"/>
        <rFont val="Times New Roman"/>
        <family val="1"/>
      </rPr>
      <t>PB</t>
    </r>
    <r>
      <rPr>
        <sz val="9"/>
        <color indexed="8"/>
        <rFont val="Times New Roman"/>
        <family val="1"/>
      </rPr>
      <t>)</t>
    </r>
  </si>
  <si>
    <r>
      <t>(C</t>
    </r>
    <r>
      <rPr>
        <vertAlign val="subscript"/>
        <sz val="9"/>
        <color indexed="8"/>
        <rFont val="Times New Roman"/>
        <family val="1"/>
      </rPr>
      <t>I</t>
    </r>
    <r>
      <rPr>
        <sz val="9"/>
        <color indexed="8"/>
        <rFont val="Times New Roman"/>
        <family val="1"/>
      </rPr>
      <t>)</t>
    </r>
  </si>
  <si>
    <r>
      <t>(C</t>
    </r>
    <r>
      <rPr>
        <vertAlign val="subscript"/>
        <sz val="9"/>
        <color indexed="8"/>
        <rFont val="Times New Roman"/>
        <family val="1"/>
      </rPr>
      <t>S</t>
    </r>
    <r>
      <rPr>
        <sz val="9"/>
        <color indexed="8"/>
        <rFont val="Times New Roman"/>
        <family val="1"/>
      </rPr>
      <t>)</t>
    </r>
  </si>
  <si>
    <t>/yr.</t>
  </si>
  <si>
    <t>yrs.</t>
  </si>
  <si>
    <t>Implementation Cost Analysis</t>
  </si>
  <si>
    <t>Energy Savings Analysis</t>
  </si>
  <si>
    <t>Power Draw Reduction</t>
  </si>
  <si>
    <r>
      <rPr>
        <b/>
        <sz val="10"/>
        <color theme="1"/>
        <rFont val="Times New Roman"/>
        <family val="1"/>
      </rPr>
      <t>Eq. 4)</t>
    </r>
    <r>
      <rPr>
        <sz val="10"/>
        <color theme="1"/>
        <rFont val="Times New Roman"/>
        <family val="1"/>
      </rPr>
      <t xml:space="preserve"> Power Draw Reduction (P</t>
    </r>
    <r>
      <rPr>
        <vertAlign val="subscript"/>
        <sz val="10"/>
        <color theme="1"/>
        <rFont val="Times New Roman"/>
        <family val="1"/>
      </rPr>
      <t>R</t>
    </r>
    <r>
      <rPr>
        <sz val="10"/>
        <color theme="1"/>
        <rFont val="Times New Roman"/>
        <family val="1"/>
      </rPr>
      <t>)</t>
    </r>
  </si>
  <si>
    <r>
      <t>(P</t>
    </r>
    <r>
      <rPr>
        <vertAlign val="subscript"/>
        <sz val="9"/>
        <color indexed="8"/>
        <rFont val="Times New Roman"/>
        <family val="1"/>
      </rPr>
      <t>R</t>
    </r>
    <r>
      <rPr>
        <sz val="9"/>
        <color indexed="8"/>
        <rFont val="Times New Roman"/>
        <family val="1"/>
      </rPr>
      <t>)</t>
    </r>
  </si>
  <si>
    <r>
      <rPr>
        <b/>
        <sz val="10"/>
        <color theme="1"/>
        <rFont val="Times New Roman"/>
        <family val="1"/>
      </rPr>
      <t>Eq. 7)</t>
    </r>
    <r>
      <rPr>
        <sz val="10"/>
        <color theme="1"/>
        <rFont val="Times New Roman"/>
        <family val="1"/>
      </rPr>
      <t xml:space="preserve"> Cost Savings (C</t>
    </r>
    <r>
      <rPr>
        <vertAlign val="subscript"/>
        <sz val="10"/>
        <color theme="1"/>
        <rFont val="Times New Roman"/>
        <family val="1"/>
      </rPr>
      <t>S</t>
    </r>
    <r>
      <rPr>
        <sz val="10"/>
        <color theme="1"/>
        <rFont val="Times New Roman"/>
        <family val="1"/>
      </rPr>
      <t>)</t>
    </r>
  </si>
  <si>
    <r>
      <rPr>
        <b/>
        <sz val="10"/>
        <color theme="1"/>
        <rFont val="Times New Roman"/>
        <family val="1"/>
      </rPr>
      <t>Eq. 8)</t>
    </r>
    <r>
      <rPr>
        <sz val="10"/>
        <color theme="1"/>
        <rFont val="Times New Roman"/>
        <family val="1"/>
      </rPr>
      <t xml:space="preserve"> Implementation Costs (C</t>
    </r>
    <r>
      <rPr>
        <vertAlign val="subscript"/>
        <sz val="10"/>
        <color theme="1"/>
        <rFont val="Times New Roman"/>
        <family val="1"/>
      </rPr>
      <t>I</t>
    </r>
    <r>
      <rPr>
        <sz val="10"/>
        <color theme="1"/>
        <rFont val="Times New Roman"/>
        <family val="1"/>
      </rPr>
      <t>)</t>
    </r>
  </si>
  <si>
    <r>
      <rPr>
        <b/>
        <sz val="10"/>
        <color theme="1"/>
        <rFont val="Times New Roman"/>
        <family val="1"/>
      </rPr>
      <t>N. 1)</t>
    </r>
    <r>
      <rPr>
        <sz val="10"/>
        <color theme="1"/>
        <rFont val="Times New Roman"/>
        <family val="1"/>
      </rPr>
      <t xml:space="preserve"> Energy analysts estimated material and labor costs as well as labor time.  Labor rates are for facility personnel to replace fan wheels.</t>
    </r>
  </si>
  <si>
    <t xml:space="preserve">• Often used for high temps </t>
  </si>
  <si>
    <r>
      <rPr>
        <b/>
        <sz val="10"/>
        <color theme="1"/>
        <rFont val="Times New Roman"/>
        <family val="1"/>
      </rPr>
      <t>Eq. 1)</t>
    </r>
    <r>
      <rPr>
        <sz val="10"/>
        <color theme="1"/>
        <rFont val="Times New Roman"/>
        <family val="1"/>
      </rPr>
      <t xml:space="preserve"> Proposed Energy Usage (E</t>
    </r>
    <r>
      <rPr>
        <vertAlign val="subscript"/>
        <sz val="10"/>
        <color theme="1"/>
        <rFont val="Times New Roman"/>
        <family val="1"/>
      </rPr>
      <t>P</t>
    </r>
    <r>
      <rPr>
        <sz val="10"/>
        <color theme="1"/>
        <rFont val="Times New Roman"/>
        <family val="1"/>
      </rPr>
      <t>)</t>
    </r>
  </si>
  <si>
    <t>Current Operation Months</t>
  </si>
  <si>
    <t>mo./yr.</t>
  </si>
  <si>
    <r>
      <t>(t</t>
    </r>
    <r>
      <rPr>
        <vertAlign val="subscript"/>
        <sz val="9"/>
        <color indexed="8"/>
        <rFont val="Times New Roman"/>
        <family val="1"/>
      </rPr>
      <t>M</t>
    </r>
    <r>
      <rPr>
        <sz val="9"/>
        <color indexed="8"/>
        <rFont val="Times New Roman"/>
        <family val="1"/>
      </rPr>
      <t>)</t>
    </r>
  </si>
  <si>
    <t>Radial</t>
  </si>
  <si>
    <t>Radial-Tip</t>
  </si>
  <si>
    <t>The facility currently uses radial fan blades on the dust collection fan. During the site assessment, plant personnel informed us that the fan is a material handling fan. Motor and fan nameplate information was collected during the site assessment by energy analysts. A power quality analyzer was used to collect live power readings of the motor under typical loading conditions. A manometer was used to collect various pressure readings on either side of the fan during typical loading conditions. Motor and fan data are summarized in the following Motor Analysis Tool (MAT) and Fan Efficiency Analysis Tool (FEAT) pages.</t>
  </si>
  <si>
    <t>Dust collection systems can be arranged in either “material-handling” or “clean-side” configurations.  Material-handling fans operate with particulates flowing through the fans and use positive pressure to push the material down stream.  Clean-side fans operate down stream of the bag house where no particulates flow.  They use negative pressure to pull particles from the plant into a bag house.</t>
  </si>
  <si>
    <t>Radial type blades are most commonly used in industrial “material-handling” applications. Other types of blade configurations are prone to clogging and/or damage when material is passed through the fan. However the radial type blades have comparatively low efficiencies due to non-tangential flow conditions at the blades leading edge.</t>
  </si>
  <si>
    <t>Material-handling fans are typically centrifugal fans in which air enters the fan axially and leaves radially. Centrifugal fans operate from a combination of centrifugal forces and angular deflection of the airflow by the blades. Centrifugal fans normally produce higher static pressure than axial-flow fans of the same wheel diameter and rotational speed. The wheel is known as the impeller or rotor, which contains a back plate, shroud, and blades. Material-handling fans are used to move air containing dust and granular materials from wood and metal working operations through ducts to cyclones or bag houses. These fans can handle high temperatures (up to 800 °F), corrosive fumes and abrasive materials from cutting or grinding operations.</t>
  </si>
  <si>
    <t>N</t>
  </si>
  <si>
    <r>
      <rPr>
        <b/>
        <sz val="10"/>
        <color theme="1"/>
        <rFont val="Times New Roman"/>
        <family val="1"/>
      </rPr>
      <t>Rf. 1)</t>
    </r>
    <r>
      <rPr>
        <sz val="10"/>
        <color theme="1"/>
        <rFont val="Times New Roman"/>
        <family val="1"/>
      </rPr>
      <t xml:space="preserve"> Developed in the previous Motor Analysis Tool (MAT) pages.</t>
    </r>
  </si>
  <si>
    <t>#</t>
  </si>
  <si>
    <r>
      <t>(</t>
    </r>
    <r>
      <rPr>
        <sz val="9"/>
        <color indexed="8"/>
        <rFont val="Calibri"/>
        <family val="2"/>
      </rPr>
      <t>η</t>
    </r>
    <r>
      <rPr>
        <vertAlign val="subscript"/>
        <sz val="9"/>
        <color indexed="8"/>
        <rFont val="Calibri"/>
        <family val="2"/>
      </rPr>
      <t>P</t>
    </r>
    <r>
      <rPr>
        <sz val="9"/>
        <color indexed="8"/>
        <rFont val="Times New Roman"/>
        <family val="1"/>
      </rPr>
      <t>)</t>
    </r>
  </si>
  <si>
    <r>
      <t>(</t>
    </r>
    <r>
      <rPr>
        <sz val="9"/>
        <color indexed="8"/>
        <rFont val="Calibri"/>
        <family val="2"/>
      </rPr>
      <t>η</t>
    </r>
    <r>
      <rPr>
        <vertAlign val="subscript"/>
        <sz val="9"/>
        <color indexed="8"/>
        <rFont val="Calibri"/>
        <family val="2"/>
      </rPr>
      <t>C</t>
    </r>
    <r>
      <rPr>
        <sz val="9"/>
        <color indexed="8"/>
        <rFont val="Times New Roman"/>
        <family val="1"/>
      </rPr>
      <t>)</t>
    </r>
  </si>
  <si>
    <r>
      <rPr>
        <b/>
        <sz val="10"/>
        <color theme="1"/>
        <rFont val="Times New Roman"/>
        <family val="1"/>
      </rPr>
      <t>Rf. 5)</t>
    </r>
    <r>
      <rPr>
        <sz val="10"/>
        <color theme="1"/>
        <rFont val="Times New Roman"/>
        <family val="1"/>
      </rPr>
      <t xml:space="preserve"> Grainger online catalog. </t>
    </r>
    <r>
      <rPr>
        <i/>
        <sz val="10"/>
        <color theme="1"/>
        <rFont val="Times New Roman"/>
        <family val="1"/>
      </rPr>
      <t>http://www.grainger.com</t>
    </r>
  </si>
  <si>
    <r>
      <rPr>
        <b/>
        <sz val="10"/>
        <color theme="1"/>
        <rFont val="Times New Roman"/>
        <family val="1"/>
      </rPr>
      <t>Rf. 2)</t>
    </r>
    <r>
      <rPr>
        <sz val="10"/>
        <color theme="1"/>
        <rFont val="Times New Roman"/>
        <family val="1"/>
      </rPr>
      <t xml:space="preserve"> Developed in the previous Fan Efficiency Analysis Tool (FEAT) pages.</t>
    </r>
  </si>
  <si>
    <r>
      <t>/kW</t>
    </r>
    <r>
      <rPr>
        <sz val="9"/>
        <color theme="1"/>
        <rFont val="Calibri"/>
        <family val="2"/>
      </rPr>
      <t>·</t>
    </r>
    <r>
      <rPr>
        <sz val="9"/>
        <color theme="1"/>
        <rFont val="Times New Roman"/>
        <family val="1"/>
      </rPr>
      <t>mo.</t>
    </r>
  </si>
  <si>
    <t>Efficient Fan Blades</t>
  </si>
  <si>
    <t>Units Override</t>
  </si>
  <si>
    <t>&lt;-- Resource streams with "no units" can be overriden in the following cells</t>
  </si>
  <si>
    <t>&lt;-- Make sure to convert quantity units to MMBtu for summation.</t>
  </si>
  <si>
    <t>Data Collection</t>
  </si>
  <si>
    <t>Orange Team Review</t>
  </si>
  <si>
    <t>Black Team Review</t>
  </si>
  <si>
    <t>&lt;-- (Insert --&gt; Object --&gt; Math Type 6.0 Equation)</t>
  </si>
  <si>
    <t>(N. 3)</t>
  </si>
  <si>
    <t>Calc</t>
  </si>
  <si>
    <t>Variables</t>
  </si>
  <si>
    <t>Heading 4</t>
  </si>
  <si>
    <t>(N. 2)</t>
  </si>
  <si>
    <t>Heading 3</t>
  </si>
  <si>
    <t>Heading 2</t>
  </si>
  <si>
    <t>Input</t>
  </si>
  <si>
    <r>
      <rPr>
        <b/>
        <sz val="10"/>
        <color theme="1"/>
        <rFont val="Times New Roman"/>
        <family val="1"/>
      </rPr>
      <t>Eq. 1)</t>
    </r>
    <r>
      <rPr>
        <sz val="10"/>
        <color theme="1"/>
        <rFont val="Times New Roman"/>
        <family val="1"/>
      </rPr>
      <t xml:space="preserve"> Equation 1 (V)</t>
    </r>
  </si>
  <si>
    <t>Totals</t>
  </si>
  <si>
    <t>-</t>
  </si>
  <si>
    <t>Descriptions (Heading 4)</t>
  </si>
  <si>
    <t>(kWh)</t>
  </si>
  <si>
    <t>(kW)</t>
  </si>
  <si>
    <r>
      <t>(E</t>
    </r>
    <r>
      <rPr>
        <vertAlign val="subscript"/>
        <sz val="9"/>
        <color theme="1"/>
        <rFont val="Times New Roman"/>
        <family val="1"/>
      </rPr>
      <t>S</t>
    </r>
    <r>
      <rPr>
        <sz val="9"/>
        <color theme="1"/>
        <rFont val="Times New Roman"/>
        <family val="1"/>
      </rPr>
      <t>)</t>
    </r>
    <r>
      <rPr>
        <b/>
        <sz val="9"/>
        <color theme="1"/>
        <rFont val="Times New Roman"/>
        <family val="1"/>
      </rPr>
      <t>(Rf. 1)</t>
    </r>
  </si>
  <si>
    <r>
      <t>(P</t>
    </r>
    <r>
      <rPr>
        <vertAlign val="subscript"/>
        <sz val="9"/>
        <color theme="1"/>
        <rFont val="Times New Roman"/>
        <family val="1"/>
      </rPr>
      <t>T</t>
    </r>
    <r>
      <rPr>
        <sz val="9"/>
        <color theme="1"/>
        <rFont val="Times New Roman"/>
        <family val="1"/>
      </rPr>
      <t>)</t>
    </r>
    <r>
      <rPr>
        <b/>
        <sz val="9"/>
        <color theme="1"/>
        <rFont val="Times New Roman"/>
        <family val="1"/>
      </rPr>
      <t>(Eq. 1)</t>
    </r>
  </si>
  <si>
    <r>
      <t>(E</t>
    </r>
    <r>
      <rPr>
        <vertAlign val="subscript"/>
        <sz val="9"/>
        <color theme="1"/>
        <rFont val="Times New Roman"/>
        <family val="1"/>
      </rPr>
      <t>T</t>
    </r>
    <r>
      <rPr>
        <sz val="9"/>
        <color theme="1"/>
        <rFont val="Times New Roman"/>
        <family val="1"/>
      </rPr>
      <t>)</t>
    </r>
    <r>
      <rPr>
        <b/>
        <sz val="9"/>
        <color theme="1"/>
        <rFont val="Times New Roman"/>
        <family val="1"/>
      </rPr>
      <t>(N. 1)</t>
    </r>
  </si>
  <si>
    <t>Title</t>
  </si>
  <si>
    <t>Column Titles (Heading 2)</t>
  </si>
  <si>
    <t>Table Title (Heading 2)</t>
  </si>
  <si>
    <t>&lt;-- 650 pixels wide!</t>
  </si>
  <si>
    <t>Annual Savings Summary</t>
  </si>
  <si>
    <t>Unmodified Template</t>
  </si>
  <si>
    <t>AR No. # - Data Preparation</t>
  </si>
  <si>
    <t>AR No. # - Analysis</t>
  </si>
  <si>
    <t>Recommendation Details</t>
  </si>
  <si>
    <r>
      <rPr>
        <b/>
        <sz val="10"/>
        <color theme="1"/>
        <rFont val="Times New Roman"/>
        <family val="1"/>
      </rPr>
      <t>Step 1:</t>
    </r>
    <r>
      <rPr>
        <sz val="10"/>
        <color theme="1"/>
        <rFont val="Times New Roman"/>
        <family val="1"/>
      </rPr>
      <t xml:space="preserve"> Look up possible incentives. Possible resources include but are not limited to:</t>
    </r>
  </si>
  <si>
    <t>Annual Cost Savings</t>
  </si>
  <si>
    <t>/year</t>
  </si>
  <si>
    <t>•</t>
  </si>
  <si>
    <t>DSIRE</t>
  </si>
  <si>
    <t>Great comprehensive federal, state, and utility incentives. Use filters to narrow search</t>
  </si>
  <si>
    <t>Simple Payback</t>
  </si>
  <si>
    <t>years</t>
  </si>
  <si>
    <t>Washington Incentives</t>
  </si>
  <si>
    <t>Washington incentives.</t>
  </si>
  <si>
    <t>Energy Trust</t>
  </si>
  <si>
    <t>Energy Trust incentives for customers paying a public purpose charge</t>
  </si>
  <si>
    <t>Incentive Analysis Summary</t>
  </si>
  <si>
    <t>There also exists an internal incentives tracking tool:</t>
  </si>
  <si>
    <t>Incentive</t>
  </si>
  <si>
    <t>After Incentive</t>
  </si>
  <si>
    <t>Incentives spreadsheet</t>
  </si>
  <si>
    <t>https://accounts.google.com/ServiceLogin?service=wise&amp;passive=1209600&amp;continue=https://drive.google.com/drive/folders/0BwNtS6rE2LiRfkFTbzdjWW9xSHVXbGFmb09aOVVYNG90ejhEYmtTNGF0OC1jNmk3X01NZDg&amp;followup=https://drive.google.com/drive/folders/0BwNtS6rE2LiRfkFTbzdjWW9xSHVXbGFmb09aOVVYNG90ejhEYmtTNGF0OC1jNmk3X01NZDg#identifier</t>
  </si>
  <si>
    <t>(yrs)</t>
  </si>
  <si>
    <r>
      <rPr>
        <b/>
        <sz val="10"/>
        <color theme="1"/>
        <rFont val="Times New Roman"/>
        <family val="1"/>
      </rPr>
      <t>Step 2:</t>
    </r>
    <r>
      <rPr>
        <sz val="10"/>
        <color theme="1"/>
        <rFont val="Times New Roman"/>
        <family val="1"/>
      </rPr>
      <t xml:space="preserve"> Order the incentives properly.</t>
    </r>
  </si>
  <si>
    <t>Typically it is safe to order by federal incentives, then state, then finally municipality/local incentives. However, some incentives stipulate when and how they can be applied. Add these special circumstances in the notes. For example the ETO Wind Turbine Incentives says that all incentives for the AR can be 50% of the total project cost. This means that ETO will incentivize anywhere from 0% to 50% of the project or in other words ETO makes up the difference to make total incentives reach 50%.</t>
  </si>
  <si>
    <r>
      <rPr>
        <b/>
        <sz val="10"/>
        <color theme="1"/>
        <rFont val="Times New Roman"/>
        <family val="1"/>
      </rPr>
      <t>Step 3:</t>
    </r>
    <r>
      <rPr>
        <sz val="10"/>
        <color theme="1"/>
        <rFont val="Times New Roman"/>
        <family val="1"/>
      </rPr>
      <t xml:space="preserve"> Fill in incentive values (always use equations rather than hard-code numbers)</t>
    </r>
  </si>
  <si>
    <r>
      <rPr>
        <b/>
        <sz val="10"/>
        <color theme="1"/>
        <rFont val="Times New Roman"/>
        <family val="1"/>
      </rPr>
      <t xml:space="preserve">Step 4: </t>
    </r>
    <r>
      <rPr>
        <sz val="10"/>
        <color theme="1"/>
        <rFont val="Times New Roman"/>
        <family val="1"/>
      </rPr>
      <t>Review the Notes sections. Hide unnecessary ones, review verbage of ones that apply for accuracy.</t>
    </r>
  </si>
  <si>
    <t>No Incentives</t>
  </si>
  <si>
    <t>This measure does not include the purchase of capital assets and is ineligible for incentives.</t>
  </si>
  <si>
    <t>&lt;&lt; Hide or review for accuracy (choose one of three options)</t>
  </si>
  <si>
    <t>The implementation cost associated with this measure is so small that it does not warrant the time and overhead associated with applying for incentives. Analysts believe this measure already has an attractive simple payback period.</t>
  </si>
  <si>
    <t>Be wary of using the third explanation here. Ask a more experienced analyst for help if you're unable to identify any incentives.</t>
  </si>
  <si>
    <t>Analysts were unable to identify any published incentives for this measure. This does not necessarily mean incentives are unavailable; custom incentives with utility providers can sometimes be arranged.</t>
  </si>
  <si>
    <t>REAP</t>
  </si>
  <si>
    <t>&lt;&lt; Hide or review for accuracy</t>
  </si>
  <si>
    <t xml:space="preserve">You may be eligible for a Rural Energy for America Program grant. These grants are available to agricultural producers who gain 50% or more of their gross income from agricultural operations and small businesses who are located in a rural area as defined by the SBA (Small Business Association). Eligible projects include but are not limited to energy efficiency improvements and renewable energy systems (wind, solar, biomass, geothermal, hydro power and hydrogen-based sources). These grants are awarded on a competitive basis and can be up to 25% of the proposed project's cost, and are limited to $500,000 for renewable energy systems and $250,000 for energy efficiency improvements while the loan guarantee may not exceed $25 million. The combined amount of a grant and loan guarantee may not exceed 75% of the project’s cost.  </t>
  </si>
  <si>
    <t>ETO</t>
  </si>
  <si>
    <t>Energy Trust cash incentives are available to help pay for implementation of energy saving measures deemed cost effective if customers are paying a public purpose charge. Incentives can be anticipated to equal the minimum of 50% of total project cost, $0.25 per kWh saved, or $1 per therm saved.</t>
  </si>
  <si>
    <t>ESI</t>
  </si>
  <si>
    <t>Bonneville Power Administration's Energy Smart Industrial reimbursement incentive is available to help pay for implementation of energy saving measures that are deemed cost effective and have a minimum 10-year life span. Incentives can be anticipated to equal minimum of 70% of total project cost or $0.25 per kWh saved.</t>
  </si>
  <si>
    <t>ITC</t>
  </si>
  <si>
    <r>
      <t>You may also be eligible for a Federal Business Investment Tax Credit.  These grants are available to industrial producers and the credit is equal to 27.4% (as of March 1</t>
    </r>
    <r>
      <rPr>
        <vertAlign val="superscript"/>
        <sz val="11"/>
        <color theme="1"/>
        <rFont val="Times New Roman"/>
        <family val="1"/>
      </rPr>
      <t>st</t>
    </r>
    <r>
      <rPr>
        <sz val="11"/>
        <color theme="1"/>
        <rFont val="Times New Roman"/>
        <family val="1"/>
      </rPr>
      <t>, 2013 the incentive was reduced from 30% to its current value) of expenditures for solar, fuel cells, small wind turbines, and 10% of expenditures for geothermal systems, microturbines and combined heat and power with no maximum credit.  The credits are for eligible systems placed in service on or before December 31, 2016.</t>
    </r>
  </si>
  <si>
    <t>Recommendation template style 2015</t>
  </si>
  <si>
    <t>Implementation Cost After Incentives</t>
  </si>
  <si>
    <t>Implementation Cost Summary</t>
  </si>
  <si>
    <t>Payback (yrs)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</si>
</sst>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quot;$&quot;#,##0"/>
    <numFmt numFmtId="166" formatCode="0.0%"/>
    <numFmt numFmtId="167" formatCode="#,##0.0"/>
    <numFmt numFmtId="168" formatCode="&quot;$&quot;#,##0.00000"/>
    <numFmt numFmtId="169" formatCode="&quot;$&quot;#,##0.00"/>
    <numFmt numFmtId="170" formatCode="&quot;$&quot;#,##0;[Red]\-&quot;$&quot;#,##0"/>
  </numFmts>
  <fonts count="58" x14ac:knownFonts="1">
    <font>
      <sz val="10"/>
      <color theme="1"/>
      <name val="Times New Roman"/>
      <family val="1"/>
    </font>
    <font>
      <sz val="11"/>
      <color theme="1"/>
      <name val="Calibri"/>
      <family val="2"/>
      <scheme val="minor"/>
    </font>
    <font>
      <sz val="11"/>
      <color theme="1"/>
      <name val="Calibri"/>
      <family val="2"/>
      <scheme val="minor"/>
    </font>
    <font>
      <b/>
      <sz val="11"/>
      <color theme="1"/>
      <name val="Calibri"/>
      <family val="2"/>
      <scheme val="minor"/>
    </font>
    <font>
      <sz val="11"/>
      <color indexed="8"/>
      <name val="Times New Roman"/>
      <family val="1"/>
    </font>
    <font>
      <b/>
      <sz val="16"/>
      <color theme="0"/>
      <name val="Times New Roman"/>
      <family val="1"/>
    </font>
    <font>
      <b/>
      <i/>
      <sz val="10"/>
      <color theme="5" tint="-0.499984740745262"/>
      <name val="Times New Roman"/>
      <family val="1"/>
    </font>
    <font>
      <b/>
      <i/>
      <sz val="10"/>
      <color theme="6" tint="-0.499984740745262"/>
      <name val="Times New Roman"/>
      <family val="1"/>
    </font>
    <font>
      <b/>
      <sz val="12"/>
      <color theme="3"/>
      <name val="Times New Roman"/>
      <family val="1"/>
    </font>
    <font>
      <b/>
      <i/>
      <sz val="11"/>
      <color theme="4"/>
      <name val="Times New Roman"/>
      <family val="1"/>
    </font>
    <font>
      <sz val="10"/>
      <name val="Times New Roman"/>
      <family val="1"/>
    </font>
    <font>
      <b/>
      <sz val="18"/>
      <color theme="3"/>
      <name val="Cambria"/>
      <family val="2"/>
      <scheme val="maj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9"/>
      <color theme="1"/>
      <name val="Times New Roman"/>
      <family val="1"/>
    </font>
    <font>
      <b/>
      <sz val="10"/>
      <name val="Times New Roman"/>
      <family val="1"/>
    </font>
    <font>
      <sz val="11"/>
      <color theme="1"/>
      <name val="Times New Roman"/>
      <family val="1"/>
    </font>
    <font>
      <sz val="10"/>
      <color theme="1"/>
      <name val="Times New Roman"/>
      <family val="1"/>
    </font>
    <font>
      <i/>
      <sz val="10"/>
      <color theme="1"/>
      <name val="Times New Roman"/>
      <family val="1"/>
    </font>
    <font>
      <sz val="11"/>
      <color indexed="8"/>
      <name val="Calibri"/>
      <family val="2"/>
    </font>
    <font>
      <b/>
      <sz val="10"/>
      <color theme="1"/>
      <name val="Times New Roman"/>
      <family val="1"/>
    </font>
    <font>
      <sz val="10"/>
      <color indexed="8"/>
      <name val="Calibri"/>
      <family val="2"/>
    </font>
    <font>
      <b/>
      <i/>
      <sz val="10"/>
      <color theme="1"/>
      <name val="Times New Roman"/>
      <family val="1"/>
    </font>
    <font>
      <i/>
      <sz val="10"/>
      <name val="Times New Roman"/>
      <family val="1"/>
    </font>
    <font>
      <sz val="12"/>
      <color indexed="8"/>
      <name val="Times New Roman"/>
      <family val="1"/>
    </font>
    <font>
      <sz val="9"/>
      <color indexed="8"/>
      <name val="Times New Roman"/>
      <family val="1"/>
    </font>
    <font>
      <b/>
      <sz val="9"/>
      <color indexed="8"/>
      <name val="Times New Roman"/>
      <family val="1"/>
    </font>
    <font>
      <vertAlign val="subscript"/>
      <sz val="9"/>
      <color indexed="8"/>
      <name val="Times New Roman"/>
      <family val="1"/>
    </font>
    <font>
      <vertAlign val="subscript"/>
      <sz val="9"/>
      <color indexed="8"/>
      <name val="Calibri"/>
      <family val="2"/>
    </font>
    <font>
      <b/>
      <sz val="12"/>
      <color indexed="8"/>
      <name val="Times New Roman"/>
      <family val="1"/>
    </font>
    <font>
      <i/>
      <sz val="10"/>
      <color indexed="8"/>
      <name val="Times New Roman"/>
      <family val="1"/>
    </font>
    <font>
      <b/>
      <sz val="9"/>
      <color theme="1"/>
      <name val="Times New Roman"/>
      <family val="1"/>
    </font>
    <font>
      <vertAlign val="subscript"/>
      <sz val="10"/>
      <color theme="1"/>
      <name val="Times New Roman"/>
      <family val="1"/>
    </font>
    <font>
      <sz val="9"/>
      <color indexed="8"/>
      <name val="Calibri"/>
      <family val="2"/>
    </font>
    <font>
      <sz val="9"/>
      <color theme="1"/>
      <name val="Calibri"/>
      <family val="2"/>
    </font>
    <font>
      <i/>
      <sz val="8"/>
      <color theme="1" tint="0.249977111117893"/>
      <name val="Times New Roman"/>
      <family val="1"/>
    </font>
    <font>
      <b/>
      <sz val="11"/>
      <color rgb="FFFF0000"/>
      <name val="Times New Roman"/>
      <family val="1"/>
    </font>
    <font>
      <b/>
      <i/>
      <sz val="11"/>
      <color rgb="FFFF0000"/>
      <name val="Times New Roman"/>
      <family val="1"/>
    </font>
    <font>
      <sz val="11"/>
      <color rgb="FFFF0000"/>
      <name val="Times New Roman"/>
      <family val="1"/>
    </font>
    <font>
      <vertAlign val="subscript"/>
      <sz val="9"/>
      <color theme="1"/>
      <name val="Times New Roman"/>
      <family val="1"/>
    </font>
    <font>
      <b/>
      <sz val="16"/>
      <name val="Times New Roman"/>
      <family val="1"/>
    </font>
    <font>
      <u/>
      <sz val="10"/>
      <color theme="10"/>
      <name val="Times New Roman"/>
      <family val="1"/>
    </font>
    <font>
      <sz val="14"/>
      <color theme="1"/>
      <name val="Times New Roman"/>
      <family val="1"/>
    </font>
    <font>
      <i/>
      <sz val="11"/>
      <color theme="1"/>
      <name val="Times New Roman"/>
      <family val="1"/>
    </font>
    <font>
      <sz val="10"/>
      <color rgb="FFFF0000"/>
      <name val="Times New Roman"/>
      <family val="1"/>
    </font>
    <font>
      <b/>
      <sz val="14"/>
      <color theme="1"/>
      <name val="Times New Roman"/>
      <family val="1"/>
    </font>
    <font>
      <b/>
      <i/>
      <sz val="10"/>
      <color rgb="FFFF0000"/>
      <name val="Times New Roman"/>
      <family val="1"/>
    </font>
    <font>
      <sz val="14"/>
      <color rgb="FFFF0000"/>
      <name val="Times New Roman"/>
      <family val="1"/>
    </font>
    <font>
      <vertAlign val="superscript"/>
      <sz val="11"/>
      <color theme="1"/>
      <name val="Times New Roman"/>
      <family val="1"/>
    </font>
  </fonts>
  <fills count="38">
    <fill>
      <patternFill patternType="none"/>
    </fill>
    <fill>
      <patternFill patternType="gray125"/>
    </fill>
    <fill>
      <gradientFill degree="90">
        <stop position="0">
          <color rgb="FF585657"/>
        </stop>
        <stop position="1">
          <color rgb="FF231F20"/>
        </stop>
      </gradient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theme="0" tint="-0.14999847407452621"/>
        <bgColor indexed="64"/>
      </patternFill>
    </fill>
    <fill>
      <patternFill patternType="solid">
        <fgColor theme="6" tint="0.59996337778862885"/>
        <bgColor indexed="64"/>
      </patternFill>
    </fill>
    <fill>
      <patternFill patternType="solid">
        <fgColor theme="0"/>
        <bgColor indexed="64"/>
      </patternFill>
    </fill>
  </fills>
  <borders count="2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bottom style="hair">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auto="1"/>
      </top>
      <bottom style="thin">
        <color auto="1"/>
      </bottom>
      <diagonal/>
    </border>
    <border>
      <left/>
      <right/>
      <top style="thin">
        <color auto="1"/>
      </top>
      <bottom style="hair">
        <color auto="1"/>
      </bottom>
      <diagonal/>
    </border>
    <border>
      <left/>
      <right/>
      <top style="thin">
        <color indexed="64"/>
      </top>
      <bottom/>
      <diagonal/>
    </border>
    <border>
      <left/>
      <right/>
      <top style="hair">
        <color auto="1"/>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auto="1"/>
      </top>
      <bottom style="thin">
        <color auto="1"/>
      </bottom>
      <diagonal/>
    </border>
    <border>
      <left style="thin">
        <color indexed="64"/>
      </left>
      <right/>
      <top/>
      <bottom/>
      <diagonal/>
    </border>
    <border>
      <left/>
      <right style="thin">
        <color indexed="64"/>
      </right>
      <top style="thin">
        <color auto="1"/>
      </top>
      <bottom style="hair">
        <color auto="1"/>
      </bottom>
      <diagonal/>
    </border>
    <border>
      <left/>
      <right/>
      <top style="hair">
        <color auto="1"/>
      </top>
      <bottom style="hair">
        <color auto="1"/>
      </bottom>
      <diagonal/>
    </border>
  </borders>
  <cellStyleXfs count="64">
    <xf numFmtId="3" fontId="0" fillId="0" borderId="0"/>
    <xf numFmtId="3" fontId="7" fillId="36" borderId="1">
      <alignment horizontal="right" vertical="center"/>
      <protection locked="0"/>
    </xf>
    <xf numFmtId="9" fontId="2" fillId="0" borderId="0" applyFont="0" applyFill="0" applyBorder="0" applyAlignment="0" applyProtection="0"/>
    <xf numFmtId="0" fontId="5" fillId="2" borderId="1">
      <alignment horizontal="left" vertical="center" indent="1"/>
    </xf>
    <xf numFmtId="0" fontId="8" fillId="0" borderId="2">
      <alignment vertical="center"/>
    </xf>
    <xf numFmtId="0" fontId="9" fillId="0" borderId="3">
      <alignment vertical="center"/>
    </xf>
    <xf numFmtId="0" fontId="10" fillId="0" borderId="0">
      <alignment horizontal="left" vertical="center" indent="1"/>
    </xf>
    <xf numFmtId="0" fontId="11" fillId="0" borderId="0" applyNumberFormat="0" applyFill="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4" applyNumberFormat="0" applyAlignment="0" applyProtection="0"/>
    <xf numFmtId="0" fontId="16" fillId="7" borderId="5" applyNumberFormat="0" applyAlignment="0" applyProtection="0"/>
    <xf numFmtId="0" fontId="17" fillId="7" borderId="4" applyNumberFormat="0" applyAlignment="0" applyProtection="0"/>
    <xf numFmtId="0" fontId="18" fillId="0" borderId="6" applyNumberFormat="0" applyFill="0" applyAlignment="0" applyProtection="0"/>
    <xf numFmtId="0" fontId="19" fillId="8" borderId="7" applyNumberFormat="0" applyAlignment="0" applyProtection="0"/>
    <xf numFmtId="0" fontId="20" fillId="0" borderId="0" applyNumberFormat="0" applyFill="0" applyBorder="0" applyAlignment="0" applyProtection="0"/>
    <xf numFmtId="0" fontId="2" fillId="9" borderId="8" applyNumberFormat="0" applyFont="0" applyAlignment="0" applyProtection="0"/>
    <xf numFmtId="0" fontId="21" fillId="0" borderId="0" applyNumberFormat="0" applyFill="0" applyBorder="0" applyAlignment="0" applyProtection="0"/>
    <xf numFmtId="0" fontId="3" fillId="0" borderId="9" applyNumberFormat="0" applyFill="0" applyAlignment="0" applyProtection="0"/>
    <xf numFmtId="3" fontId="6" fillId="0" borderId="0">
      <alignment horizontal="right" vertical="center"/>
    </xf>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0" fontId="2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2" fillId="33" borderId="0" applyNumberFormat="0" applyBorder="0" applyAlignment="0" applyProtection="0"/>
    <xf numFmtId="0" fontId="23" fillId="0" borderId="0">
      <alignment horizontal="left" vertical="center"/>
    </xf>
    <xf numFmtId="0" fontId="23" fillId="0" borderId="0">
      <alignment horizontal="right" vertical="center"/>
    </xf>
    <xf numFmtId="0" fontId="24" fillId="0" borderId="10">
      <alignment horizontal="left" vertical="center" indent="1"/>
    </xf>
    <xf numFmtId="0" fontId="26" fillId="0" borderId="0"/>
    <xf numFmtId="0" fontId="25" fillId="0" borderId="0">
      <alignment vertical="top" wrapText="1"/>
    </xf>
    <xf numFmtId="43" fontId="28" fillId="0" borderId="0" applyFont="0" applyFill="0" applyBorder="0" applyAlignment="0" applyProtection="0"/>
    <xf numFmtId="0" fontId="31" fillId="0" borderId="0" applyNumberFormat="0" applyFill="0" applyBorder="0" applyProtection="0"/>
    <xf numFmtId="3" fontId="10" fillId="0" borderId="0">
      <alignment horizontal="right" vertical="center"/>
    </xf>
    <xf numFmtId="165" fontId="10" fillId="0" borderId="0">
      <alignment horizontal="right" vertical="center"/>
    </xf>
    <xf numFmtId="3" fontId="32" fillId="0" borderId="10">
      <alignment horizontal="left" vertical="center" indent="1"/>
    </xf>
    <xf numFmtId="9" fontId="26" fillId="0" borderId="0" applyFont="0" applyFill="0" applyBorder="0" applyAlignment="0" applyProtection="0">
      <alignment vertical="center"/>
    </xf>
    <xf numFmtId="165" fontId="26" fillId="0" borderId="0" applyFont="0" applyFill="0" applyBorder="0" applyAlignment="0" applyProtection="0">
      <alignment vertical="center"/>
    </xf>
    <xf numFmtId="0" fontId="40" fillId="0" borderId="0">
      <alignment horizontal="right" vertical="center"/>
    </xf>
    <xf numFmtId="3" fontId="50" fillId="0" borderId="0" applyNumberFormat="0" applyFill="0" applyBorder="0" applyAlignment="0" applyProtection="0"/>
    <xf numFmtId="170" fontId="1" fillId="0" borderId="0" applyFont="0" applyFill="0" applyBorder="0" applyAlignment="0" applyProtection="0"/>
  </cellStyleXfs>
  <cellXfs count="242">
    <xf numFmtId="3" fontId="0" fillId="0" borderId="0" xfId="0"/>
    <xf numFmtId="3" fontId="0" fillId="0" borderId="0" xfId="0" applyAlignment="1" applyProtection="1">
      <alignment vertical="center"/>
    </xf>
    <xf numFmtId="3" fontId="4" fillId="0" borderId="0" xfId="0" applyFont="1" applyAlignment="1" applyProtection="1">
      <alignment vertical="center"/>
    </xf>
    <xf numFmtId="3" fontId="0" fillId="0" borderId="0" xfId="0" applyFill="1" applyBorder="1" applyAlignment="1" applyProtection="1">
      <alignment vertical="center"/>
    </xf>
    <xf numFmtId="0" fontId="8" fillId="0" borderId="2" xfId="4">
      <alignment vertical="center"/>
    </xf>
    <xf numFmtId="3" fontId="0" fillId="0" borderId="0" xfId="0" applyAlignment="1">
      <alignment vertical="top"/>
    </xf>
    <xf numFmtId="0" fontId="9" fillId="0" borderId="3" xfId="5">
      <alignment vertical="center"/>
    </xf>
    <xf numFmtId="3" fontId="26" fillId="0" borderId="0" xfId="0" applyFont="1" applyFill="1" applyProtection="1"/>
    <xf numFmtId="3" fontId="24" fillId="35" borderId="14" xfId="0" applyFont="1" applyFill="1" applyBorder="1" applyAlignment="1" applyProtection="1">
      <alignment horizontal="center" vertical="center"/>
    </xf>
    <xf numFmtId="3" fontId="24" fillId="35" borderId="15" xfId="0" applyFont="1" applyFill="1" applyBorder="1" applyAlignment="1" applyProtection="1">
      <alignment horizontal="center" vertical="center"/>
    </xf>
    <xf numFmtId="3" fontId="24" fillId="35" borderId="16" xfId="0" applyFont="1" applyFill="1" applyBorder="1" applyAlignment="1" applyProtection="1">
      <alignment horizontal="center" vertical="center"/>
    </xf>
    <xf numFmtId="3" fontId="24" fillId="35" borderId="16" xfId="0" applyFont="1" applyFill="1" applyBorder="1" applyAlignment="1" applyProtection="1">
      <alignment vertical="center"/>
    </xf>
    <xf numFmtId="3" fontId="26" fillId="0" borderId="0" xfId="0" applyFont="1" applyFill="1" applyAlignment="1" applyProtection="1">
      <alignment vertical="center"/>
    </xf>
    <xf numFmtId="3" fontId="29" fillId="0" borderId="0" xfId="0" applyFont="1" applyAlignment="1" applyProtection="1"/>
    <xf numFmtId="3" fontId="26" fillId="0" borderId="0" xfId="0" applyFont="1" applyAlignment="1" applyProtection="1"/>
    <xf numFmtId="3" fontId="26" fillId="0" borderId="0" xfId="0" applyFont="1" applyProtection="1"/>
    <xf numFmtId="3" fontId="30" fillId="0" borderId="0" xfId="0" applyFont="1" applyProtection="1"/>
    <xf numFmtId="3" fontId="26" fillId="0" borderId="0" xfId="0" applyFont="1" applyBorder="1" applyProtection="1"/>
    <xf numFmtId="3" fontId="0" fillId="0" borderId="0" xfId="0"/>
    <xf numFmtId="0" fontId="8" fillId="0" borderId="0" xfId="4" applyBorder="1">
      <alignment vertical="center"/>
    </xf>
    <xf numFmtId="3" fontId="0" fillId="0" borderId="0" xfId="0" applyBorder="1"/>
    <xf numFmtId="0" fontId="10" fillId="0" borderId="0" xfId="6" applyBorder="1">
      <alignment horizontal="left" vertical="center" indent="1"/>
    </xf>
    <xf numFmtId="3" fontId="0" fillId="0" borderId="0" xfId="0" applyNumberFormat="1" applyBorder="1" applyAlignment="1">
      <alignment horizontal="right" indent="1"/>
    </xf>
    <xf numFmtId="165" fontId="0" fillId="0" borderId="0" xfId="0" applyNumberFormat="1" applyBorder="1" applyAlignment="1">
      <alignment horizontal="right" indent="1"/>
    </xf>
    <xf numFmtId="3" fontId="0" fillId="0" borderId="0" xfId="0"/>
    <xf numFmtId="0" fontId="25" fillId="0" borderId="0" xfId="53">
      <alignment vertical="top" wrapText="1"/>
    </xf>
    <xf numFmtId="3" fontId="34" fillId="0" borderId="0" xfId="0" applyFont="1" applyAlignment="1" applyProtection="1">
      <alignment horizontal="right"/>
    </xf>
    <xf numFmtId="3" fontId="34" fillId="0" borderId="0" xfId="0" applyFont="1" applyBorder="1" applyAlignment="1" applyProtection="1">
      <alignment horizontal="right"/>
    </xf>
    <xf numFmtId="3" fontId="34" fillId="0" borderId="0" xfId="0" applyFont="1" applyAlignment="1" applyProtection="1">
      <alignment horizontal="right"/>
    </xf>
    <xf numFmtId="3" fontId="34" fillId="37" borderId="0" xfId="0" applyFont="1" applyFill="1" applyBorder="1" applyAlignment="1" applyProtection="1">
      <alignment horizontal="right"/>
    </xf>
    <xf numFmtId="3" fontId="34" fillId="37" borderId="0" xfId="0" applyFont="1" applyFill="1" applyBorder="1" applyAlignment="1" applyProtection="1">
      <alignment horizontal="right"/>
    </xf>
    <xf numFmtId="3" fontId="34" fillId="37" borderId="0" xfId="0" applyFont="1" applyFill="1" applyBorder="1" applyAlignment="1" applyProtection="1">
      <alignment horizontal="right"/>
    </xf>
    <xf numFmtId="3" fontId="34" fillId="37" borderId="0" xfId="0" applyFont="1" applyFill="1" applyBorder="1" applyAlignment="1" applyProtection="1">
      <alignment horizontal="right"/>
    </xf>
    <xf numFmtId="3" fontId="34" fillId="0" borderId="0" xfId="0" applyFont="1" applyBorder="1" applyAlignment="1" applyProtection="1">
      <alignment horizontal="right"/>
    </xf>
    <xf numFmtId="3" fontId="35" fillId="0" borderId="0" xfId="0" applyFont="1" applyBorder="1" applyAlignment="1" applyProtection="1">
      <alignment horizontal="left"/>
    </xf>
    <xf numFmtId="0" fontId="23" fillId="0" borderId="0" xfId="49">
      <alignment horizontal="left" vertical="center"/>
    </xf>
    <xf numFmtId="0" fontId="10" fillId="0" borderId="0" xfId="6">
      <alignment horizontal="left" vertical="center" indent="1"/>
    </xf>
    <xf numFmtId="3" fontId="33" fillId="0" borderId="0" xfId="0" applyFont="1" applyBorder="1" applyAlignment="1" applyProtection="1">
      <alignment vertical="top" wrapText="1"/>
      <protection locked="0"/>
    </xf>
    <xf numFmtId="3" fontId="38" fillId="0" borderId="0" xfId="0" applyFont="1" applyBorder="1" applyAlignment="1" applyProtection="1"/>
    <xf numFmtId="3" fontId="33" fillId="0" borderId="0" xfId="0" applyFont="1" applyAlignment="1" applyProtection="1">
      <alignment vertical="top" wrapText="1"/>
    </xf>
    <xf numFmtId="3" fontId="33" fillId="0" borderId="0" xfId="0" applyFont="1" applyAlignment="1" applyProtection="1">
      <alignment wrapText="1"/>
    </xf>
    <xf numFmtId="3" fontId="39" fillId="0" borderId="0" xfId="0" applyFont="1" applyAlignment="1" applyProtection="1">
      <alignment vertical="center"/>
    </xf>
    <xf numFmtId="3" fontId="0" fillId="0" borderId="0" xfId="0"/>
    <xf numFmtId="0" fontId="33" fillId="0" borderId="0" xfId="0" applyNumberFormat="1" applyFont="1" applyAlignment="1" applyProtection="1">
      <alignment vertical="top" wrapText="1"/>
    </xf>
    <xf numFmtId="0" fontId="10" fillId="0" borderId="0" xfId="6">
      <alignment horizontal="left" vertical="center" indent="1"/>
    </xf>
    <xf numFmtId="3" fontId="0" fillId="0" borderId="0" xfId="0"/>
    <xf numFmtId="3" fontId="6" fillId="0" borderId="0" xfId="20">
      <alignment horizontal="right" vertical="center"/>
    </xf>
    <xf numFmtId="0" fontId="40" fillId="0" borderId="0" xfId="61">
      <alignment horizontal="right" vertical="center"/>
    </xf>
    <xf numFmtId="169" fontId="7" fillId="36" borderId="1" xfId="60" applyNumberFormat="1" applyFont="1" applyFill="1" applyBorder="1" applyAlignment="1" applyProtection="1">
      <alignment horizontal="right" vertical="center"/>
      <protection locked="0"/>
    </xf>
    <xf numFmtId="168" fontId="7" fillId="36" borderId="1" xfId="60" applyNumberFormat="1" applyFont="1" applyFill="1" applyBorder="1" applyAlignment="1" applyProtection="1">
      <alignment horizontal="right" vertical="center"/>
      <protection locked="0"/>
    </xf>
    <xf numFmtId="165" fontId="6" fillId="0" borderId="0" xfId="60" applyFont="1" applyAlignment="1">
      <alignment horizontal="right" vertical="center"/>
    </xf>
    <xf numFmtId="167" fontId="6" fillId="0" borderId="0" xfId="20" applyNumberFormat="1">
      <alignment horizontal="right" vertical="center"/>
    </xf>
    <xf numFmtId="3" fontId="0" fillId="0" borderId="0" xfId="0"/>
    <xf numFmtId="0" fontId="25" fillId="0" borderId="0" xfId="53">
      <alignment vertical="top" wrapText="1"/>
    </xf>
    <xf numFmtId="3" fontId="0" fillId="0" borderId="0" xfId="0" applyAlignment="1">
      <alignment vertical="top" wrapText="1"/>
    </xf>
    <xf numFmtId="3" fontId="29" fillId="0" borderId="0" xfId="0" applyFont="1" applyAlignment="1">
      <alignment vertical="top" wrapText="1"/>
    </xf>
    <xf numFmtId="3" fontId="7" fillId="36" borderId="1" xfId="1">
      <alignment horizontal="right" vertical="center"/>
      <protection locked="0"/>
    </xf>
    <xf numFmtId="166" fontId="7" fillId="36" borderId="1" xfId="59" applyNumberFormat="1" applyFont="1" applyFill="1" applyBorder="1" applyAlignment="1" applyProtection="1">
      <alignment horizontal="right" vertical="center"/>
      <protection locked="0"/>
    </xf>
    <xf numFmtId="167" fontId="7" fillId="36" borderId="1" xfId="1" applyNumberFormat="1">
      <alignment horizontal="right" vertical="center"/>
      <protection locked="0"/>
    </xf>
    <xf numFmtId="165" fontId="7" fillId="36" borderId="1" xfId="60" applyFont="1" applyFill="1" applyBorder="1" applyAlignment="1" applyProtection="1">
      <alignment horizontal="right" vertical="center"/>
      <protection locked="0"/>
    </xf>
    <xf numFmtId="3" fontId="0" fillId="0" borderId="12" xfId="0" applyBorder="1"/>
    <xf numFmtId="3" fontId="7" fillId="36" borderId="1" xfId="1" applyAlignment="1">
      <alignment horizontal="center" vertical="center"/>
      <protection locked="0"/>
    </xf>
    <xf numFmtId="3" fontId="6" fillId="0" borderId="0" xfId="20" applyAlignment="1">
      <alignment horizontal="center" vertical="center"/>
    </xf>
    <xf numFmtId="0" fontId="9" fillId="0" borderId="3" xfId="5" applyAlignment="1">
      <alignment horizontal="center" vertical="center" wrapText="1"/>
    </xf>
    <xf numFmtId="3" fontId="10" fillId="0" borderId="17" xfId="0" applyFont="1" applyFill="1" applyBorder="1" applyAlignment="1" applyProtection="1">
      <alignment horizontal="center" vertical="center"/>
    </xf>
    <xf numFmtId="3" fontId="26" fillId="0" borderId="1" xfId="0" applyFont="1" applyFill="1" applyBorder="1" applyAlignment="1" applyProtection="1">
      <alignment horizontal="center" vertical="center"/>
    </xf>
    <xf numFmtId="3" fontId="26" fillId="0" borderId="18" xfId="0" applyFont="1" applyFill="1" applyBorder="1" applyAlignment="1" applyProtection="1">
      <alignment horizontal="center" vertical="center"/>
    </xf>
    <xf numFmtId="3" fontId="10" fillId="0" borderId="19" xfId="0" applyFont="1" applyFill="1" applyBorder="1" applyAlignment="1" applyProtection="1">
      <alignment horizontal="center" vertical="center"/>
    </xf>
    <xf numFmtId="3" fontId="26" fillId="0" borderId="20" xfId="0" applyFont="1" applyFill="1" applyBorder="1" applyAlignment="1" applyProtection="1">
      <alignment horizontal="center" vertical="center"/>
    </xf>
    <xf numFmtId="9" fontId="26" fillId="0" borderId="21" xfId="0" applyNumberFormat="1" applyFont="1" applyFill="1" applyBorder="1" applyAlignment="1" applyProtection="1">
      <alignment horizontal="center" vertical="center"/>
    </xf>
    <xf numFmtId="3" fontId="26" fillId="0" borderId="17" xfId="0" applyFont="1" applyFill="1" applyBorder="1" applyAlignment="1" applyProtection="1">
      <alignment horizontal="center" vertical="center"/>
    </xf>
    <xf numFmtId="3" fontId="26" fillId="0" borderId="18" xfId="0" applyFont="1" applyFill="1" applyBorder="1" applyAlignment="1" applyProtection="1">
      <alignment vertical="center"/>
    </xf>
    <xf numFmtId="3" fontId="26" fillId="0" borderId="19" xfId="0" applyFont="1" applyFill="1" applyBorder="1" applyAlignment="1" applyProtection="1">
      <alignment horizontal="center" vertical="center"/>
    </xf>
    <xf numFmtId="3" fontId="26" fillId="0" borderId="21" xfId="0" applyFont="1" applyFill="1" applyBorder="1" applyAlignment="1" applyProtection="1">
      <alignment vertical="center"/>
    </xf>
    <xf numFmtId="3" fontId="10" fillId="35" borderId="14" xfId="0" applyFont="1" applyFill="1" applyBorder="1" applyAlignment="1" applyProtection="1">
      <alignment horizontal="center" vertical="center"/>
    </xf>
    <xf numFmtId="3" fontId="10" fillId="35" borderId="16" xfId="0" applyFont="1" applyFill="1" applyBorder="1" applyAlignment="1" applyProtection="1">
      <alignment horizontal="center" vertical="center"/>
    </xf>
    <xf numFmtId="3" fontId="26" fillId="0" borderId="17" xfId="0" applyFont="1" applyBorder="1" applyAlignment="1" applyProtection="1">
      <alignment horizontal="center" vertical="center"/>
    </xf>
    <xf numFmtId="3" fontId="26" fillId="0" borderId="18" xfId="0" applyFont="1" applyBorder="1" applyAlignment="1" applyProtection="1">
      <alignment horizontal="left" vertical="center"/>
    </xf>
    <xf numFmtId="3" fontId="26" fillId="0" borderId="19" xfId="0" applyFont="1" applyBorder="1" applyAlignment="1" applyProtection="1">
      <alignment horizontal="center" vertical="center"/>
    </xf>
    <xf numFmtId="3" fontId="26" fillId="0" borderId="21" xfId="0" applyFont="1" applyBorder="1" applyAlignment="1" applyProtection="1">
      <alignment horizontal="left" vertical="center"/>
    </xf>
    <xf numFmtId="3" fontId="0" fillId="0" borderId="0" xfId="0" applyFont="1" applyProtection="1"/>
    <xf numFmtId="0" fontId="7" fillId="36" borderId="1" xfId="1" applyNumberFormat="1" applyAlignment="1">
      <alignment horizontal="center" vertical="center"/>
      <protection locked="0"/>
    </xf>
    <xf numFmtId="0" fontId="10" fillId="0" borderId="12" xfId="6" applyBorder="1">
      <alignment horizontal="left" vertical="center" indent="1"/>
    </xf>
    <xf numFmtId="0" fontId="25" fillId="0" borderId="0" xfId="53" applyAlignment="1">
      <alignment vertical="top" wrapText="1"/>
    </xf>
    <xf numFmtId="3" fontId="0" fillId="0" borderId="0" xfId="0"/>
    <xf numFmtId="0" fontId="10" fillId="0" borderId="0" xfId="6">
      <alignment horizontal="left" vertical="center" indent="1"/>
    </xf>
    <xf numFmtId="3" fontId="0" fillId="0" borderId="0" xfId="0"/>
    <xf numFmtId="0" fontId="24" fillId="0" borderId="10" xfId="51">
      <alignment horizontal="left" vertical="center" indent="1"/>
    </xf>
    <xf numFmtId="3" fontId="0" fillId="0" borderId="0" xfId="0" applyAlignment="1">
      <alignment horizontal="center"/>
    </xf>
    <xf numFmtId="3" fontId="45" fillId="0" borderId="2" xfId="0" applyFont="1" applyBorder="1" applyAlignment="1">
      <alignment horizontal="center"/>
    </xf>
    <xf numFmtId="3" fontId="46" fillId="0" borderId="0" xfId="0" applyFont="1" applyAlignment="1">
      <alignment horizontal="left"/>
    </xf>
    <xf numFmtId="3" fontId="47" fillId="0" borderId="1" xfId="0" applyFont="1" applyBorder="1" applyAlignment="1">
      <alignment horizontal="center"/>
    </xf>
    <xf numFmtId="3" fontId="45" fillId="0" borderId="0" xfId="0" applyFont="1" applyAlignment="1">
      <alignment horizontal="center"/>
    </xf>
    <xf numFmtId="3" fontId="27" fillId="0" borderId="0" xfId="0" applyFont="1" applyAlignment="1">
      <alignment vertical="center" wrapText="1"/>
    </xf>
    <xf numFmtId="3" fontId="27" fillId="0" borderId="0" xfId="0" applyFont="1" applyAlignment="1">
      <alignment vertical="center"/>
    </xf>
    <xf numFmtId="3" fontId="45" fillId="0" borderId="0" xfId="0" applyFont="1" applyAlignment="1" applyProtection="1">
      <alignment vertical="center"/>
    </xf>
    <xf numFmtId="0" fontId="23" fillId="0" borderId="0" xfId="49" applyFill="1" applyBorder="1">
      <alignment horizontal="left" vertical="center"/>
    </xf>
    <xf numFmtId="3" fontId="6" fillId="0" borderId="0" xfId="20" applyFill="1" applyBorder="1">
      <alignment horizontal="right" vertical="center"/>
    </xf>
    <xf numFmtId="3" fontId="0" fillId="0" borderId="0" xfId="0" applyFill="1" applyBorder="1"/>
    <xf numFmtId="0" fontId="9" fillId="0" borderId="3" xfId="5" applyFill="1">
      <alignment vertical="center"/>
    </xf>
    <xf numFmtId="0" fontId="8" fillId="0" borderId="2" xfId="4" applyFill="1">
      <alignment vertical="center"/>
    </xf>
    <xf numFmtId="3" fontId="7" fillId="36" borderId="1" xfId="1" applyProtection="1">
      <alignment horizontal="right" vertical="center"/>
    </xf>
    <xf numFmtId="3" fontId="7" fillId="36" borderId="1" xfId="0" applyFont="1" applyFill="1" applyBorder="1" applyAlignment="1" applyProtection="1">
      <alignment horizontal="right" vertical="center"/>
    </xf>
    <xf numFmtId="0" fontId="0" fillId="0" borderId="0" xfId="52" applyFont="1"/>
    <xf numFmtId="0" fontId="24" fillId="0" borderId="10" xfId="51" applyAlignment="1">
      <alignment horizontal="left" vertical="center" indent="2"/>
    </xf>
    <xf numFmtId="0" fontId="10" fillId="0" borderId="0" xfId="6" applyAlignment="1">
      <alignment horizontal="left" vertical="center" indent="1"/>
    </xf>
    <xf numFmtId="3" fontId="0" fillId="35" borderId="0" xfId="0" applyFill="1" applyAlignment="1">
      <alignment horizontal="center"/>
    </xf>
    <xf numFmtId="3" fontId="6" fillId="35" borderId="0" xfId="20" applyFill="1">
      <alignment horizontal="right" vertical="center"/>
    </xf>
    <xf numFmtId="0" fontId="10" fillId="35" borderId="0" xfId="6" applyFill="1" applyAlignment="1">
      <alignment horizontal="left" vertical="center" indent="1"/>
    </xf>
    <xf numFmtId="0" fontId="23" fillId="0" borderId="10" xfId="49" applyBorder="1" applyAlignment="1">
      <alignment horizontal="center" vertical="center"/>
    </xf>
    <xf numFmtId="3" fontId="0" fillId="0" borderId="10" xfId="0" applyBorder="1" applyAlignment="1">
      <alignment horizontal="center"/>
    </xf>
    <xf numFmtId="0" fontId="10" fillId="0" borderId="10" xfId="6" applyBorder="1" applyAlignment="1">
      <alignment horizontal="left" vertical="center" indent="1"/>
    </xf>
    <xf numFmtId="3" fontId="0" fillId="0" borderId="0" xfId="0" applyAlignment="1">
      <alignment horizontal="center" vertical="center"/>
    </xf>
    <xf numFmtId="3" fontId="0" fillId="0" borderId="0" xfId="0" applyAlignment="1" applyProtection="1">
      <alignment horizontal="left" vertical="center" indent="1"/>
    </xf>
    <xf numFmtId="0" fontId="9" fillId="0" borderId="12" xfId="5" applyBorder="1" applyAlignment="1">
      <alignment horizontal="center" vertical="center"/>
    </xf>
    <xf numFmtId="0" fontId="9" fillId="0" borderId="12" xfId="5" applyBorder="1" applyAlignment="1">
      <alignment horizontal="left" vertical="center"/>
    </xf>
    <xf numFmtId="0" fontId="10" fillId="0" borderId="0" xfId="6">
      <alignment horizontal="left" vertical="center" indent="1"/>
    </xf>
    <xf numFmtId="3" fontId="0" fillId="0" borderId="0" xfId="0"/>
    <xf numFmtId="0" fontId="25" fillId="0" borderId="0" xfId="53">
      <alignment vertical="top" wrapText="1"/>
    </xf>
    <xf numFmtId="0" fontId="8" fillId="0" borderId="0" xfId="4" applyBorder="1">
      <alignment vertical="center"/>
    </xf>
    <xf numFmtId="0" fontId="25" fillId="0" borderId="0" xfId="53" applyAlignment="1">
      <alignment horizontal="left" vertical="top" wrapText="1"/>
    </xf>
    <xf numFmtId="0" fontId="8" fillId="0" borderId="2" xfId="4" applyAlignment="1">
      <alignment horizontal="center" vertical="center"/>
    </xf>
    <xf numFmtId="3" fontId="29" fillId="34" borderId="1" xfId="0" applyFont="1" applyFill="1" applyBorder="1" applyAlignment="1" applyProtection="1">
      <alignment horizontal="center" vertical="center"/>
    </xf>
    <xf numFmtId="3" fontId="29" fillId="34" borderId="1" xfId="0" applyFont="1" applyFill="1" applyBorder="1" applyAlignment="1" applyProtection="1">
      <alignment horizontal="center"/>
    </xf>
    <xf numFmtId="0" fontId="8" fillId="0" borderId="0" xfId="4" applyBorder="1" applyAlignment="1">
      <alignment horizontal="left" vertical="center"/>
    </xf>
    <xf numFmtId="3" fontId="0" fillId="0" borderId="0" xfId="0" applyFont="1" applyAlignment="1">
      <alignment horizontal="left" vertical="top" wrapText="1"/>
    </xf>
    <xf numFmtId="3" fontId="29" fillId="0" borderId="0" xfId="0" applyFont="1" applyAlignment="1">
      <alignment horizontal="left" vertical="top" wrapText="1"/>
    </xf>
    <xf numFmtId="0" fontId="24" fillId="0" borderId="10" xfId="51">
      <alignment horizontal="left" vertical="center" indent="1"/>
    </xf>
    <xf numFmtId="3" fontId="25" fillId="0" borderId="0" xfId="0" applyFont="1" applyAlignment="1">
      <alignment horizontal="left" vertical="top" wrapText="1"/>
    </xf>
    <xf numFmtId="165" fontId="24" fillId="0" borderId="10" xfId="51" applyNumberFormat="1" applyAlignment="1">
      <alignment horizontal="right" vertical="center" indent="1"/>
    </xf>
    <xf numFmtId="0" fontId="25" fillId="0" borderId="0" xfId="53">
      <alignment vertical="top" wrapText="1"/>
    </xf>
    <xf numFmtId="0" fontId="25" fillId="0" borderId="0" xfId="53" applyAlignment="1">
      <alignment horizontal="left" vertical="top" wrapText="1"/>
    </xf>
    <xf numFmtId="0" fontId="27" fillId="0" borderId="0" xfId="53" applyFont="1" applyAlignment="1">
      <alignment horizontal="center" vertical="center" wrapText="1"/>
    </xf>
    <xf numFmtId="0" fontId="8" fillId="0" borderId="0" xfId="4" applyBorder="1">
      <alignment vertical="center"/>
    </xf>
    <xf numFmtId="0" fontId="9" fillId="0" borderId="11" xfId="5" applyBorder="1" applyAlignment="1">
      <alignment horizontal="left" vertical="center"/>
    </xf>
    <xf numFmtId="0" fontId="9" fillId="0" borderId="11" xfId="5" applyBorder="1" applyAlignment="1">
      <alignment horizontal="center" vertical="center"/>
    </xf>
    <xf numFmtId="3" fontId="0" fillId="0" borderId="13" xfId="0" applyBorder="1"/>
    <xf numFmtId="3" fontId="0" fillId="0" borderId="0" xfId="0"/>
    <xf numFmtId="3" fontId="0" fillId="0" borderId="3" xfId="0" applyBorder="1"/>
    <xf numFmtId="3" fontId="0" fillId="0" borderId="0" xfId="0" applyNumberFormat="1" applyAlignment="1">
      <alignment horizontal="right" indent="1"/>
    </xf>
    <xf numFmtId="3" fontId="0" fillId="0" borderId="3" xfId="0" applyNumberFormat="1" applyBorder="1" applyAlignment="1">
      <alignment horizontal="right" indent="1"/>
    </xf>
    <xf numFmtId="0" fontId="5" fillId="2" borderId="1" xfId="3">
      <alignment horizontal="left" vertical="center" indent="1"/>
    </xf>
    <xf numFmtId="3" fontId="27" fillId="0" borderId="0" xfId="0" applyFont="1" applyAlignment="1">
      <alignment horizontal="center" vertical="top"/>
    </xf>
    <xf numFmtId="3" fontId="27" fillId="0" borderId="0" xfId="0" applyFont="1" applyAlignment="1">
      <alignment horizontal="center" vertical="center" wrapText="1"/>
    </xf>
    <xf numFmtId="3" fontId="27" fillId="0" borderId="0" xfId="0" applyFont="1" applyAlignment="1">
      <alignment horizontal="center" vertical="center"/>
    </xf>
    <xf numFmtId="165" fontId="0" fillId="0" borderId="13" xfId="0" applyNumberFormat="1" applyBorder="1" applyAlignment="1">
      <alignment horizontal="right" indent="1"/>
    </xf>
    <xf numFmtId="165" fontId="0" fillId="0" borderId="0" xfId="0" applyNumberFormat="1" applyAlignment="1">
      <alignment horizontal="right" indent="1"/>
    </xf>
    <xf numFmtId="165" fontId="0" fillId="0" borderId="3" xfId="0" applyNumberFormat="1" applyBorder="1" applyAlignment="1">
      <alignment horizontal="right" indent="1"/>
    </xf>
    <xf numFmtId="3" fontId="44" fillId="0" borderId="12" xfId="0" applyFont="1" applyBorder="1" applyAlignment="1">
      <alignment horizontal="right" vertical="center"/>
    </xf>
    <xf numFmtId="3" fontId="0" fillId="0" borderId="12" xfId="0" applyBorder="1" applyAlignment="1">
      <alignment horizontal="center" vertical="top"/>
    </xf>
    <xf numFmtId="0" fontId="10" fillId="0" borderId="13" xfId="6" applyBorder="1">
      <alignment horizontal="left" vertical="center" indent="1"/>
    </xf>
    <xf numFmtId="0" fontId="10" fillId="0" borderId="0" xfId="6">
      <alignment horizontal="left" vertical="center" indent="1"/>
    </xf>
    <xf numFmtId="0" fontId="10" fillId="0" borderId="3" xfId="6" applyBorder="1">
      <alignment horizontal="left" vertical="center" indent="1"/>
    </xf>
    <xf numFmtId="3" fontId="0" fillId="0" borderId="13" xfId="0" applyNumberFormat="1" applyBorder="1" applyAlignment="1">
      <alignment horizontal="right" indent="1"/>
    </xf>
    <xf numFmtId="0" fontId="24" fillId="0" borderId="10" xfId="51" applyAlignment="1">
      <alignment horizontal="left" vertical="center"/>
    </xf>
    <xf numFmtId="167" fontId="24" fillId="0" borderId="10" xfId="51" applyNumberFormat="1" applyAlignment="1">
      <alignment horizontal="right" vertical="center" indent="1"/>
    </xf>
    <xf numFmtId="0" fontId="5" fillId="2" borderId="1" xfId="3" applyProtection="1">
      <alignment horizontal="left" vertical="center" indent="1"/>
    </xf>
    <xf numFmtId="3" fontId="44" fillId="0" borderId="12" xfId="0" applyFont="1" applyBorder="1" applyAlignment="1" applyProtection="1">
      <alignment horizontal="right" vertical="center"/>
    </xf>
    <xf numFmtId="3" fontId="0" fillId="0" borderId="12" xfId="0" applyBorder="1" applyAlignment="1">
      <alignment horizontal="left" vertical="center" wrapText="1"/>
    </xf>
    <xf numFmtId="3" fontId="0" fillId="0" borderId="0" xfId="0" applyBorder="1" applyAlignment="1">
      <alignment horizontal="left" vertical="center" wrapText="1"/>
    </xf>
    <xf numFmtId="3" fontId="0" fillId="37" borderId="0" xfId="0" applyFill="1" applyAlignment="1">
      <alignment vertical="center" wrapText="1"/>
    </xf>
    <xf numFmtId="3" fontId="0" fillId="0" borderId="0" xfId="0" applyAlignment="1">
      <alignment vertical="center" wrapText="1"/>
    </xf>
    <xf numFmtId="3" fontId="7" fillId="36" borderId="18" xfId="1" applyBorder="1" applyAlignment="1">
      <alignment horizontal="center" vertical="center"/>
      <protection locked="0"/>
    </xf>
    <xf numFmtId="3" fontId="7" fillId="36" borderId="22" xfId="1" applyBorder="1" applyAlignment="1">
      <alignment horizontal="center" vertical="center"/>
      <protection locked="0"/>
    </xf>
    <xf numFmtId="3" fontId="7" fillId="36" borderId="17" xfId="1" applyBorder="1" applyAlignment="1">
      <alignment horizontal="center" vertical="center"/>
      <protection locked="0"/>
    </xf>
    <xf numFmtId="3" fontId="0" fillId="0" borderId="0" xfId="0" applyAlignment="1">
      <alignment horizontal="left" vertical="center" wrapText="1"/>
    </xf>
    <xf numFmtId="0" fontId="5" fillId="2" borderId="23" xfId="3" applyBorder="1" applyProtection="1">
      <alignment horizontal="left" vertical="center" indent="1"/>
    </xf>
    <xf numFmtId="0" fontId="5" fillId="2" borderId="0" xfId="3" applyBorder="1" applyProtection="1">
      <alignment horizontal="left" vertical="center" indent="1"/>
    </xf>
    <xf numFmtId="3" fontId="44" fillId="0" borderId="0" xfId="0" applyFont="1" applyBorder="1" applyAlignment="1" applyProtection="1">
      <alignment horizontal="right" vertical="center"/>
    </xf>
    <xf numFmtId="0" fontId="5" fillId="2" borderId="18" xfId="3" applyBorder="1" applyProtection="1">
      <alignment horizontal="left" vertical="center" indent="1"/>
    </xf>
    <xf numFmtId="0" fontId="5" fillId="2" borderId="22" xfId="3" applyBorder="1" applyProtection="1">
      <alignment horizontal="left" vertical="center" indent="1"/>
    </xf>
    <xf numFmtId="0" fontId="49" fillId="2" borderId="0" xfId="3" applyFont="1" applyBorder="1" applyAlignment="1" applyProtection="1">
      <alignment vertical="center"/>
    </xf>
    <xf numFmtId="3" fontId="0" fillId="0" borderId="0" xfId="0" applyFont="1" applyAlignment="1" applyProtection="1">
      <alignment vertical="center"/>
    </xf>
    <xf numFmtId="3" fontId="44" fillId="0" borderId="12" xfId="0" quotePrefix="1" applyFont="1" applyBorder="1" applyAlignment="1">
      <alignment horizontal="right" vertical="top"/>
    </xf>
    <xf numFmtId="3" fontId="44" fillId="0" borderId="12" xfId="0" applyFont="1" applyBorder="1" applyAlignment="1">
      <alignment horizontal="right" vertical="top"/>
    </xf>
    <xf numFmtId="3" fontId="44" fillId="0" borderId="0" xfId="0" applyFont="1" applyBorder="1" applyAlignment="1">
      <alignment horizontal="right" vertical="center"/>
    </xf>
    <xf numFmtId="3" fontId="50" fillId="0" borderId="0" xfId="62" applyAlignment="1" applyProtection="1">
      <alignment vertical="center"/>
    </xf>
    <xf numFmtId="170" fontId="6" fillId="0" borderId="0" xfId="63" applyFont="1" applyAlignment="1">
      <alignment horizontal="right" vertical="center"/>
    </xf>
    <xf numFmtId="3" fontId="0" fillId="0" borderId="0" xfId="0" applyAlignment="1" applyProtection="1">
      <alignment horizontal="left" vertical="center"/>
    </xf>
    <xf numFmtId="3" fontId="51" fillId="0" borderId="0" xfId="0" applyFont="1" applyAlignment="1" applyProtection="1">
      <alignment vertical="center"/>
    </xf>
    <xf numFmtId="0" fontId="25" fillId="0" borderId="0" xfId="53" applyAlignment="1">
      <alignment horizontal="center" vertical="top" wrapText="1"/>
    </xf>
    <xf numFmtId="3" fontId="50" fillId="0" borderId="0" xfId="62" applyAlignment="1" applyProtection="1">
      <alignment horizontal="left" vertical="center"/>
    </xf>
    <xf numFmtId="0" fontId="25" fillId="0" borderId="0" xfId="53" applyFont="1" applyAlignment="1">
      <alignment horizontal="left" vertical="top" wrapText="1"/>
    </xf>
    <xf numFmtId="0" fontId="52" fillId="0" borderId="0" xfId="53" applyFont="1">
      <alignment vertical="top" wrapText="1"/>
    </xf>
    <xf numFmtId="3" fontId="53" fillId="0" borderId="0" xfId="0" applyFont="1" applyAlignment="1" applyProtection="1">
      <alignment vertical="center"/>
    </xf>
    <xf numFmtId="0" fontId="50" fillId="0" borderId="0" xfId="62" applyNumberFormat="1" applyAlignment="1">
      <alignment vertical="top" wrapText="1"/>
    </xf>
    <xf numFmtId="3" fontId="0" fillId="0" borderId="0" xfId="0" applyBorder="1" applyAlignment="1" applyProtection="1">
      <alignment vertical="center"/>
    </xf>
    <xf numFmtId="3" fontId="54" fillId="0" borderId="0" xfId="0" applyFont="1" applyAlignment="1">
      <alignment vertical="top" wrapText="1"/>
    </xf>
    <xf numFmtId="0" fontId="9" fillId="0" borderId="3" xfId="5" applyBorder="1" applyAlignment="1">
      <alignment horizontal="left" vertical="center"/>
    </xf>
    <xf numFmtId="0" fontId="9" fillId="0" borderId="3" xfId="5" applyBorder="1" applyAlignment="1">
      <alignment horizontal="center" vertical="center"/>
    </xf>
    <xf numFmtId="0" fontId="9" fillId="0" borderId="3" xfId="5" applyAlignment="1">
      <alignment horizontal="center" vertical="center"/>
    </xf>
    <xf numFmtId="0" fontId="9" fillId="0" borderId="24" xfId="5" applyBorder="1" applyAlignment="1">
      <alignment horizontal="center" vertical="center"/>
    </xf>
    <xf numFmtId="3" fontId="50" fillId="0" borderId="0" xfId="62" applyAlignment="1">
      <alignment vertical="top" wrapText="1"/>
    </xf>
    <xf numFmtId="0" fontId="50" fillId="0" borderId="0" xfId="62" applyNumberFormat="1" applyAlignment="1">
      <alignment horizontal="left" vertical="top" wrapText="1"/>
    </xf>
    <xf numFmtId="0" fontId="23" fillId="0" borderId="25" xfId="49" applyBorder="1" applyAlignment="1">
      <alignment horizontal="center" vertical="center"/>
    </xf>
    <xf numFmtId="0" fontId="23" fillId="0" borderId="0" xfId="49" applyBorder="1" applyAlignment="1">
      <alignment horizontal="center" vertical="center"/>
    </xf>
    <xf numFmtId="3" fontId="7" fillId="36" borderId="1" xfId="1" applyAlignment="1">
      <alignment horizontal="left" vertical="center"/>
      <protection locked="0"/>
    </xf>
    <xf numFmtId="165" fontId="6" fillId="0" borderId="0" xfId="0" applyNumberFormat="1" applyFont="1" applyAlignment="1">
      <alignment horizontal="right" vertical="center" indent="2"/>
    </xf>
    <xf numFmtId="167" fontId="6" fillId="0" borderId="0" xfId="20" applyNumberFormat="1" applyAlignment="1">
      <alignment horizontal="right" vertical="center" indent="4"/>
    </xf>
    <xf numFmtId="3" fontId="7" fillId="36" borderId="1" xfId="1" applyBorder="1" applyAlignment="1">
      <alignment horizontal="left" vertical="center"/>
      <protection locked="0"/>
    </xf>
    <xf numFmtId="3" fontId="55" fillId="36" borderId="0" xfId="1" applyFont="1" applyBorder="1" applyAlignment="1">
      <alignment horizontal="left" vertical="center"/>
      <protection locked="0"/>
    </xf>
    <xf numFmtId="0" fontId="24" fillId="0" borderId="10" xfId="51" applyAlignment="1">
      <alignment horizontal="left" vertical="center" indent="1"/>
    </xf>
    <xf numFmtId="165" fontId="24" fillId="0" borderId="10" xfId="0" applyNumberFormat="1" applyFont="1" applyBorder="1" applyAlignment="1">
      <alignment horizontal="right" vertical="center" indent="2"/>
    </xf>
    <xf numFmtId="167" fontId="24" fillId="0" borderId="10" xfId="51" applyNumberFormat="1" applyAlignment="1">
      <alignment horizontal="right" vertical="center" indent="4"/>
    </xf>
    <xf numFmtId="0" fontId="24" fillId="0" borderId="17" xfId="51" applyBorder="1">
      <alignment horizontal="left" vertical="center" indent="1"/>
    </xf>
    <xf numFmtId="3" fontId="0" fillId="0" borderId="0" xfId="0" applyAlignment="1" applyProtection="1">
      <alignment horizontal="center" vertical="center"/>
    </xf>
    <xf numFmtId="3" fontId="0" fillId="0" borderId="0" xfId="0" applyAlignment="1" applyProtection="1">
      <alignment horizontal="left" vertical="center"/>
    </xf>
    <xf numFmtId="0" fontId="8" fillId="0" borderId="0" xfId="4" applyFill="1" applyBorder="1">
      <alignment vertical="center"/>
    </xf>
    <xf numFmtId="0" fontId="8" fillId="0" borderId="2" xfId="4" applyBorder="1">
      <alignment vertical="center"/>
    </xf>
    <xf numFmtId="0" fontId="25" fillId="0" borderId="12" xfId="53" applyBorder="1" applyAlignment="1">
      <alignment horizontal="left" vertical="top" wrapText="1"/>
    </xf>
    <xf numFmtId="0" fontId="25" fillId="0" borderId="0" xfId="53" applyBorder="1" applyAlignment="1">
      <alignment horizontal="left" vertical="top" wrapText="1"/>
    </xf>
    <xf numFmtId="0" fontId="25" fillId="0" borderId="0" xfId="53" applyBorder="1" applyAlignment="1">
      <alignment horizontal="left" vertical="top" wrapText="1"/>
    </xf>
    <xf numFmtId="0" fontId="25" fillId="0" borderId="0" xfId="53" applyBorder="1" applyAlignment="1">
      <alignment vertical="top" wrapText="1"/>
    </xf>
    <xf numFmtId="0" fontId="25" fillId="0" borderId="12" xfId="53" applyBorder="1" applyAlignment="1">
      <alignment vertical="top" wrapText="1"/>
    </xf>
    <xf numFmtId="0" fontId="25" fillId="0" borderId="0" xfId="53" applyBorder="1" applyAlignment="1">
      <alignment vertical="top" wrapText="1"/>
    </xf>
    <xf numFmtId="3" fontId="0" fillId="0" borderId="0" xfId="0" applyAlignment="1"/>
    <xf numFmtId="3" fontId="23" fillId="0" borderId="0" xfId="0" applyFont="1" applyFill="1" applyBorder="1" applyAlignment="1">
      <alignment horizontal="center" vertical="center"/>
    </xf>
    <xf numFmtId="3" fontId="0" fillId="0" borderId="0" xfId="0" applyFont="1" applyBorder="1" applyAlignment="1">
      <alignment horizontal="center" vertical="center"/>
    </xf>
    <xf numFmtId="4" fontId="0" fillId="0" borderId="0" xfId="0" applyNumberFormat="1" applyBorder="1" applyAlignment="1" applyProtection="1">
      <alignment horizontal="center" vertical="center"/>
    </xf>
    <xf numFmtId="3" fontId="56" fillId="0" borderId="0" xfId="0" applyFont="1"/>
    <xf numFmtId="3" fontId="51" fillId="0" borderId="0" xfId="0" applyFont="1"/>
    <xf numFmtId="3" fontId="54" fillId="0" borderId="0" xfId="0" applyFont="1" applyAlignment="1" applyProtection="1">
      <alignment vertical="center"/>
    </xf>
    <xf numFmtId="0" fontId="9" fillId="0" borderId="0" xfId="5" applyBorder="1" applyAlignment="1">
      <alignment horizontal="center" vertical="center"/>
    </xf>
    <xf numFmtId="3" fontId="10" fillId="0" borderId="0" xfId="0" applyFont="1" applyBorder="1" applyAlignment="1">
      <alignment horizontal="center" vertical="center"/>
    </xf>
    <xf numFmtId="3" fontId="6" fillId="0" borderId="0" xfId="20" quotePrefix="1" applyAlignment="1">
      <alignment horizontal="center" vertical="center"/>
    </xf>
    <xf numFmtId="0" fontId="10" fillId="0" borderId="13" xfId="6" quotePrefix="1" applyBorder="1">
      <alignment horizontal="left" vertical="center" indent="1"/>
    </xf>
    <xf numFmtId="165" fontId="0" fillId="0" borderId="13" xfId="0" quotePrefix="1" applyNumberFormat="1" applyBorder="1" applyAlignment="1">
      <alignment horizontal="center"/>
    </xf>
    <xf numFmtId="165" fontId="0" fillId="0" borderId="13" xfId="0" applyNumberFormat="1" applyBorder="1" applyAlignment="1">
      <alignment horizontal="center"/>
    </xf>
    <xf numFmtId="164" fontId="0" fillId="0" borderId="13" xfId="0" quotePrefix="1" applyNumberFormat="1" applyBorder="1" applyAlignment="1">
      <alignment horizontal="center"/>
    </xf>
    <xf numFmtId="164" fontId="0" fillId="0" borderId="13" xfId="0" applyNumberFormat="1" applyBorder="1" applyAlignment="1">
      <alignment horizontal="center"/>
    </xf>
    <xf numFmtId="0" fontId="10" fillId="0" borderId="2" xfId="6" quotePrefix="1" applyBorder="1">
      <alignment horizontal="left" vertical="center" indent="1"/>
    </xf>
    <xf numFmtId="0" fontId="10" fillId="0" borderId="2" xfId="6" applyBorder="1">
      <alignment horizontal="left" vertical="center" indent="1"/>
    </xf>
    <xf numFmtId="3" fontId="0" fillId="0" borderId="2" xfId="0" applyNumberFormat="1" applyBorder="1" applyAlignment="1">
      <alignment horizontal="right" indent="1"/>
    </xf>
    <xf numFmtId="165" fontId="0" fillId="0" borderId="2" xfId="0" quotePrefix="1" applyNumberFormat="1" applyBorder="1" applyAlignment="1">
      <alignment horizontal="center"/>
    </xf>
    <xf numFmtId="165" fontId="0" fillId="0" borderId="2" xfId="0" applyNumberFormat="1" applyBorder="1" applyAlignment="1">
      <alignment horizontal="center"/>
    </xf>
    <xf numFmtId="164" fontId="0" fillId="0" borderId="2" xfId="0" quotePrefix="1" applyNumberFormat="1" applyBorder="1" applyAlignment="1">
      <alignment horizontal="center"/>
    </xf>
    <xf numFmtId="164" fontId="0" fillId="0" borderId="2" xfId="0" applyNumberFormat="1" applyBorder="1" applyAlignment="1">
      <alignment horizontal="center"/>
    </xf>
    <xf numFmtId="0" fontId="10" fillId="0" borderId="0" xfId="6" quotePrefix="1" applyBorder="1">
      <alignment horizontal="left" vertical="center" indent="1"/>
    </xf>
    <xf numFmtId="165" fontId="0" fillId="0" borderId="0" xfId="0" quotePrefix="1" applyNumberFormat="1" applyBorder="1" applyAlignment="1">
      <alignment horizontal="center"/>
    </xf>
    <xf numFmtId="165" fontId="0" fillId="0" borderId="0" xfId="0" applyNumberFormat="1" applyBorder="1" applyAlignment="1">
      <alignment horizontal="center"/>
    </xf>
    <xf numFmtId="164" fontId="0" fillId="0" borderId="0" xfId="0" quotePrefix="1" applyNumberFormat="1" applyBorder="1" applyAlignment="1">
      <alignment horizontal="center"/>
    </xf>
    <xf numFmtId="164" fontId="0" fillId="0" borderId="0" xfId="0" applyNumberFormat="1" applyBorder="1" applyAlignment="1">
      <alignment horizontal="center"/>
    </xf>
  </cellXfs>
  <cellStyles count="64">
    <cellStyle name="20% - Accent1" xfId="26" builtinId="30" hidden="1"/>
    <cellStyle name="20% - Accent2" xfId="30" builtinId="34" hidden="1"/>
    <cellStyle name="20% - Accent3" xfId="34" builtinId="38" hidden="1"/>
    <cellStyle name="20% - Accent4" xfId="38" builtinId="42" hidden="1"/>
    <cellStyle name="20% - Accent5" xfId="42" builtinId="46" hidden="1"/>
    <cellStyle name="20% - Accent6" xfId="46" builtinId="50" hidden="1"/>
    <cellStyle name="40% - Accent1" xfId="27" builtinId="31" hidden="1"/>
    <cellStyle name="40% - Accent2" xfId="31" builtinId="35" hidden="1"/>
    <cellStyle name="40% - Accent3" xfId="35" builtinId="39" hidden="1"/>
    <cellStyle name="40% - Accent4" xfId="39" builtinId="43" hidden="1"/>
    <cellStyle name="40% - Accent5" xfId="43" builtinId="47" hidden="1"/>
    <cellStyle name="40% - Accent6" xfId="47" builtinId="51" hidden="1"/>
    <cellStyle name="60% - Accent1" xfId="28" builtinId="32" hidden="1"/>
    <cellStyle name="60% - Accent2" xfId="32" builtinId="36" hidden="1"/>
    <cellStyle name="60% - Accent3" xfId="36" builtinId="40" hidden="1"/>
    <cellStyle name="60% - Accent4" xfId="40" builtinId="44" hidden="1"/>
    <cellStyle name="60% - Accent5" xfId="44" builtinId="48" hidden="1"/>
    <cellStyle name="60% - Accent6" xfId="48" builtinId="52" hidden="1"/>
    <cellStyle name="Accent1" xfId="25" builtinId="29" hidden="1"/>
    <cellStyle name="Accent2" xfId="29" builtinId="33" hidden="1"/>
    <cellStyle name="Accent3" xfId="33" builtinId="37" hidden="1"/>
    <cellStyle name="Accent4" xfId="37" builtinId="41" hidden="1"/>
    <cellStyle name="Accent5" xfId="41" builtinId="45" hidden="1"/>
    <cellStyle name="Accent6" xfId="45" builtinId="49" hidden="1"/>
    <cellStyle name="Bad" xfId="9" builtinId="27" hidden="1"/>
    <cellStyle name="Calc - Calculation Cell" xfId="20"/>
    <cellStyle name="Calc - Input Cell" xfId="1"/>
    <cellStyle name="Calc - Normal Text" xfId="52"/>
    <cellStyle name="Calc - References Cell" xfId="61"/>
    <cellStyle name="Calc - Units Cell" xfId="49"/>
    <cellStyle name="Calc - Variables Cell" xfId="50"/>
    <cellStyle name="Calculation" xfId="13" builtinId="22" hidden="1"/>
    <cellStyle name="Check Cell" xfId="15" builtinId="23" hidden="1"/>
    <cellStyle name="Comma" xfId="21" builtinId="3" hidden="1"/>
    <cellStyle name="Comma" xfId="54" builtinId="3" hidden="1"/>
    <cellStyle name="Comma [0]" xfId="22" builtinId="6" hidden="1"/>
    <cellStyle name="Currency" xfId="23" builtinId="4" hidden="1"/>
    <cellStyle name="Currency" xfId="60" builtinId="4" customBuiltin="1"/>
    <cellStyle name="Currency [0]" xfId="24" builtinId="7" hidden="1"/>
    <cellStyle name="Currency 2" xfId="63"/>
    <cellStyle name="EEC Input" xfId="55"/>
    <cellStyle name="Explanatory Text" xfId="18" builtinId="53" hidden="1"/>
    <cellStyle name="Good" xfId="8" builtinId="26" hidden="1"/>
    <cellStyle name="Heading 1" xfId="3" builtinId="16" customBuiltin="1"/>
    <cellStyle name="Heading 2" xfId="4" builtinId="17" customBuiltin="1"/>
    <cellStyle name="Heading 3" xfId="5" builtinId="18" customBuiltin="1"/>
    <cellStyle name="Heading 4" xfId="6" builtinId="19" customBuiltin="1"/>
    <cellStyle name="Hyperlink" xfId="62" builtinId="8"/>
    <cellStyle name="Input" xfId="11" builtinId="20" hidden="1"/>
    <cellStyle name="Linked Cell" xfId="14" builtinId="24" hidden="1"/>
    <cellStyle name="Narr - Normal Text" xfId="53"/>
    <cellStyle name="Neutral" xfId="10" builtinId="28" hidden="1"/>
    <cellStyle name="Normal" xfId="0" builtinId="0" customBuiltin="1"/>
    <cellStyle name="Note" xfId="17" builtinId="10" hidden="1"/>
    <cellStyle name="Output" xfId="12" builtinId="21" hidden="1"/>
    <cellStyle name="Percent" xfId="2" builtinId="5" hidden="1"/>
    <cellStyle name="Percent" xfId="59" builtinId="5"/>
    <cellStyle name="Table - Average Row" xfId="58"/>
    <cellStyle name="Table - Costs" xfId="57"/>
    <cellStyle name="Table - Numbers" xfId="56"/>
    <cellStyle name="Table - Totals Row" xfId="51"/>
    <cellStyle name="Title" xfId="7" builtinId="15" hidden="1"/>
    <cellStyle name="Total" xfId="19" builtinId="25" hidden="1"/>
    <cellStyle name="Warning Text" xfId="16" builtinId="11" hidden="1"/>
  </cellStyles>
  <dxfs count="30">
    <dxf>
      <font>
        <b val="0"/>
        <i val="0"/>
        <strike val="0"/>
        <condense val="0"/>
        <extend val="0"/>
        <outline val="0"/>
        <shadow val="0"/>
        <u val="none"/>
        <vertAlign val="baseline"/>
        <sz val="10"/>
        <color theme="1"/>
        <name val="Times New Roman"/>
        <scheme val="none"/>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Times New Roman"/>
        <scheme val="none"/>
      </font>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font>
      <fill>
        <patternFill>
          <fgColor indexed="64"/>
        </patternFill>
      </fill>
      <alignment horizontal="center" vertical="center" textRotation="0" wrapText="0" indent="0" justifyLastLine="0" shrinkToFit="0" readingOrder="0"/>
      <border diagonalUp="0" diagonalDown="0" outline="0"/>
      <protection locked="1" hidden="0"/>
    </dxf>
    <dxf>
      <border outline="0">
        <bottom style="thin">
          <color indexed="64"/>
        </bottom>
      </border>
    </dxf>
    <dxf>
      <font>
        <b val="0"/>
        <i val="0"/>
        <strike val="0"/>
        <condense val="0"/>
        <extend val="0"/>
        <outline val="0"/>
        <shadow val="0"/>
        <u val="none"/>
        <vertAlign val="baseline"/>
        <sz val="10"/>
        <color auto="1"/>
        <name val="Times New Roman"/>
        <scheme val="none"/>
      </font>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font>
      <fill>
        <patternFill>
          <fgColor indexed="64"/>
        </patternFill>
      </fill>
      <alignment vertical="center" textRotation="0" wrapText="0" indent="0" justifyLastLine="0" shrinkToFit="0" readingOrder="0"/>
      <protection locked="1" hidden="0"/>
    </dxf>
    <dxf>
      <border outline="0">
        <bottom style="thin">
          <color indexed="64"/>
        </bottom>
      </border>
    </dxf>
    <dxf>
      <font>
        <strike val="0"/>
        <outline val="0"/>
        <shadow val="0"/>
        <u val="none"/>
        <vertAlign val="baseline"/>
        <sz val="10"/>
        <color auto="1"/>
        <name val="Times New Roman"/>
        <scheme val="none"/>
      </font>
      <fill>
        <patternFill patternType="solid">
          <fgColor indexed="64"/>
          <bgColor theme="0" tint="-0.14999847407452621"/>
        </patternFill>
      </fill>
      <alignment textRotation="0" wrapText="0"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font>
      <fill>
        <patternFill>
          <fgColor indexed="64"/>
        </patternFill>
      </fill>
      <alignment vertical="center" textRotation="0" wrapText="0" indent="0" justifyLastLine="0" shrinkToFit="0" readingOrder="0"/>
      <protection locked="1" hidden="0"/>
    </dxf>
    <dxf>
      <border outline="0">
        <bottom style="thin">
          <color indexed="64"/>
        </bottom>
      </border>
    </dxf>
    <dxf>
      <font>
        <strike val="0"/>
        <outline val="0"/>
        <shadow val="0"/>
        <u val="none"/>
        <vertAlign val="baseline"/>
        <sz val="10"/>
        <color auto="1"/>
        <name val="Times New Roman"/>
        <scheme val="none"/>
      </font>
      <fill>
        <patternFill patternType="solid">
          <fgColor indexed="64"/>
          <bgColor theme="0" tint="-0.14999847407452621"/>
        </patternFill>
      </fill>
      <alignment textRotation="0" wrapText="0"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font>
      <fill>
        <patternFill patternType="none">
          <fgColor indexed="64"/>
          <bgColor indexed="65"/>
        </patternFill>
      </fill>
      <alignment horizontal="center" vertical="center" textRotation="0" wrapText="0" indent="0" justifyLastLine="0" shrinkToFit="0" readingOrder="0"/>
      <border diagonalUp="0" diagonalDown="0" outline="0">
        <top/>
      </border>
      <protection locked="1" hidden="0"/>
    </dxf>
    <dxf>
      <border outline="0">
        <bottom style="thin">
          <color indexed="64"/>
        </bottom>
      </border>
    </dxf>
    <dxf>
      <font>
        <b/>
        <i val="0"/>
        <strike val="0"/>
        <condense val="0"/>
        <extend val="0"/>
        <outline val="0"/>
        <shadow val="0"/>
        <u val="none"/>
        <vertAlign val="baseline"/>
        <sz val="10"/>
        <color auto="1"/>
        <name val="Times New Roman"/>
        <scheme val="none"/>
      </font>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s>
  <tableStyles count="0" defaultTableStyle="TableStyleMedium9" defaultPivotStyle="PivotStyleLight16"/>
  <colors>
    <mruColors>
      <color rgb="FF231F20"/>
      <color rgb="FF5856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png"/><Relationship Id="rId12" Type="http://schemas.microsoft.com/office/2007/relationships/hdphoto" Target="../media/hdphoto6.wdp"/><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3.wdp"/><Relationship Id="rId11" Type="http://schemas.openxmlformats.org/officeDocument/2006/relationships/image" Target="../media/image6.png"/><Relationship Id="rId5" Type="http://schemas.openxmlformats.org/officeDocument/2006/relationships/image" Target="../media/image3.pn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5.png"/><Relationship Id="rId14" Type="http://schemas.openxmlformats.org/officeDocument/2006/relationships/image" Target="../media/image8.wmf"/></Relationships>
</file>

<file path=xl/drawings/_rels/drawing2.xml.rels><?xml version="1.0" encoding="UTF-8" standalone="yes"?>
<Relationships xmlns="http://schemas.openxmlformats.org/package/2006/relationships"><Relationship Id="rId1" Type="http://schemas.openxmlformats.org/officeDocument/2006/relationships/image" Target="../media/image8.wmf"/></Relationships>
</file>

<file path=xl/drawings/_rels/drawing3.xml.rels><?xml version="1.0" encoding="UTF-8" standalone="yes"?>
<Relationships xmlns="http://schemas.openxmlformats.org/package/2006/relationships"><Relationship Id="rId1" Type="http://schemas.openxmlformats.org/officeDocument/2006/relationships/image" Target="../media/image8.wmf"/></Relationships>
</file>

<file path=xl/drawings/_rels/drawing4.xml.rels><?xml version="1.0" encoding="UTF-8" standalone="yes"?>
<Relationships xmlns="http://schemas.openxmlformats.org/package/2006/relationships"><Relationship Id="rId1" Type="http://schemas.openxmlformats.org/officeDocument/2006/relationships/image" Target="../media/image8.wmf"/></Relationships>
</file>

<file path=xl/drawings/_rels/drawing5.xml.rels><?xml version="1.0" encoding="UTF-8" standalone="yes"?>
<Relationships xmlns="http://schemas.openxmlformats.org/package/2006/relationships"><Relationship Id="rId1" Type="http://schemas.openxmlformats.org/officeDocument/2006/relationships/image" Target="../media/image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56</xdr:row>
      <xdr:rowOff>0</xdr:rowOff>
    </xdr:from>
    <xdr:to>
      <xdr:col>6</xdr:col>
      <xdr:colOff>163830</xdr:colOff>
      <xdr:row>61</xdr:row>
      <xdr:rowOff>145340</xdr:rowOff>
    </xdr:to>
    <xdr:pic>
      <xdr:nvPicPr>
        <xdr:cNvPr id="15" name="Picture 14"/>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contrast="-40000"/>
                  </a14:imgEffect>
                </a14:imgLayer>
              </a14:imgProps>
            </a:ext>
          </a:extLst>
        </a:blip>
        <a:srcRect/>
        <a:stretch>
          <a:fillRect/>
        </a:stretch>
      </xdr:blipFill>
      <xdr:spPr bwMode="auto">
        <a:xfrm>
          <a:off x="19050" y="9401176"/>
          <a:ext cx="1097280" cy="1097840"/>
        </a:xfrm>
        <a:prstGeom prst="rect">
          <a:avLst/>
        </a:prstGeom>
        <a:noFill/>
        <a:ln>
          <a:noFill/>
        </a:ln>
      </xdr:spPr>
    </xdr:pic>
    <xdr:clientData/>
  </xdr:twoCellAnchor>
  <xdr:twoCellAnchor editAs="oneCell">
    <xdr:from>
      <xdr:col>1</xdr:col>
      <xdr:colOff>19050</xdr:colOff>
      <xdr:row>63</xdr:row>
      <xdr:rowOff>0</xdr:rowOff>
    </xdr:from>
    <xdr:to>
      <xdr:col>6</xdr:col>
      <xdr:colOff>163830</xdr:colOff>
      <xdr:row>68</xdr:row>
      <xdr:rowOff>142937</xdr:rowOff>
    </xdr:to>
    <xdr:pic>
      <xdr:nvPicPr>
        <xdr:cNvPr id="16" name="Picture 15"/>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contrast="-40000"/>
                  </a14:imgEffect>
                </a14:imgLayer>
              </a14:imgProps>
            </a:ext>
          </a:extLst>
        </a:blip>
        <a:srcRect/>
        <a:stretch>
          <a:fillRect/>
        </a:stretch>
      </xdr:blipFill>
      <xdr:spPr bwMode="auto">
        <a:xfrm>
          <a:off x="19050" y="10801351"/>
          <a:ext cx="1097280" cy="1095437"/>
        </a:xfrm>
        <a:prstGeom prst="rect">
          <a:avLst/>
        </a:prstGeom>
        <a:noFill/>
        <a:ln>
          <a:noFill/>
        </a:ln>
      </xdr:spPr>
    </xdr:pic>
    <xdr:clientData/>
  </xdr:twoCellAnchor>
  <xdr:twoCellAnchor editAs="oneCell">
    <xdr:from>
      <xdr:col>1</xdr:col>
      <xdr:colOff>19050</xdr:colOff>
      <xdr:row>70</xdr:row>
      <xdr:rowOff>0</xdr:rowOff>
    </xdr:from>
    <xdr:to>
      <xdr:col>6</xdr:col>
      <xdr:colOff>163830</xdr:colOff>
      <xdr:row>75</xdr:row>
      <xdr:rowOff>141475</xdr:rowOff>
    </xdr:to>
    <xdr:pic>
      <xdr:nvPicPr>
        <xdr:cNvPr id="17" name="Picture 16"/>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contrast="-40000"/>
                  </a14:imgEffect>
                </a14:imgLayer>
              </a14:imgProps>
            </a:ext>
          </a:extLst>
        </a:blip>
        <a:srcRect/>
        <a:stretch>
          <a:fillRect/>
        </a:stretch>
      </xdr:blipFill>
      <xdr:spPr bwMode="auto">
        <a:xfrm>
          <a:off x="19050" y="12201525"/>
          <a:ext cx="1097280" cy="1093975"/>
        </a:xfrm>
        <a:prstGeom prst="rect">
          <a:avLst/>
        </a:prstGeom>
        <a:noFill/>
        <a:ln>
          <a:noFill/>
        </a:ln>
      </xdr:spPr>
    </xdr:pic>
    <xdr:clientData/>
  </xdr:twoCellAnchor>
  <xdr:twoCellAnchor editAs="oneCell">
    <xdr:from>
      <xdr:col>16</xdr:col>
      <xdr:colOff>9525</xdr:colOff>
      <xdr:row>56</xdr:row>
      <xdr:rowOff>0</xdr:rowOff>
    </xdr:from>
    <xdr:to>
      <xdr:col>21</xdr:col>
      <xdr:colOff>154305</xdr:colOff>
      <xdr:row>61</xdr:row>
      <xdr:rowOff>141997</xdr:rowOff>
    </xdr:to>
    <xdr:pic>
      <xdr:nvPicPr>
        <xdr:cNvPr id="18" name="Picture 17"/>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contrast="-40000"/>
                  </a14:imgEffect>
                </a14:imgLayer>
              </a14:imgProps>
            </a:ext>
          </a:extLst>
        </a:blip>
        <a:srcRect t="-3503" b="-1401"/>
        <a:stretch>
          <a:fillRect/>
        </a:stretch>
      </xdr:blipFill>
      <xdr:spPr bwMode="auto">
        <a:xfrm>
          <a:off x="2867025" y="10191750"/>
          <a:ext cx="1097280" cy="1094497"/>
        </a:xfrm>
        <a:prstGeom prst="rect">
          <a:avLst/>
        </a:prstGeom>
        <a:noFill/>
        <a:ln>
          <a:noFill/>
        </a:ln>
      </xdr:spPr>
    </xdr:pic>
    <xdr:clientData/>
  </xdr:twoCellAnchor>
  <xdr:twoCellAnchor editAs="oneCell">
    <xdr:from>
      <xdr:col>16</xdr:col>
      <xdr:colOff>9525</xdr:colOff>
      <xdr:row>70</xdr:row>
      <xdr:rowOff>0</xdr:rowOff>
    </xdr:from>
    <xdr:to>
      <xdr:col>21</xdr:col>
      <xdr:colOff>154305</xdr:colOff>
      <xdr:row>75</xdr:row>
      <xdr:rowOff>146624</xdr:rowOff>
    </xdr:to>
    <xdr:pic>
      <xdr:nvPicPr>
        <xdr:cNvPr id="19" name="Picture 18"/>
        <xdr:cNvPicPr>
          <a:picLocks noChangeAspect="1" noChangeArrowheads="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rightnessContrast contrast="-40000"/>
                  </a14:imgEffect>
                </a14:imgLayer>
              </a14:imgProps>
            </a:ext>
          </a:extLst>
        </a:blip>
        <a:srcRect/>
        <a:stretch>
          <a:fillRect/>
        </a:stretch>
      </xdr:blipFill>
      <xdr:spPr bwMode="auto">
        <a:xfrm>
          <a:off x="2867025" y="12858750"/>
          <a:ext cx="1097280" cy="1099124"/>
        </a:xfrm>
        <a:prstGeom prst="rect">
          <a:avLst/>
        </a:prstGeom>
        <a:noFill/>
        <a:ln>
          <a:noFill/>
        </a:ln>
      </xdr:spPr>
    </xdr:pic>
    <xdr:clientData/>
  </xdr:twoCellAnchor>
  <xdr:twoCellAnchor editAs="oneCell">
    <xdr:from>
      <xdr:col>16</xdr:col>
      <xdr:colOff>9525</xdr:colOff>
      <xdr:row>63</xdr:row>
      <xdr:rowOff>0</xdr:rowOff>
    </xdr:from>
    <xdr:to>
      <xdr:col>21</xdr:col>
      <xdr:colOff>154305</xdr:colOff>
      <xdr:row>68</xdr:row>
      <xdr:rowOff>142654</xdr:rowOff>
    </xdr:to>
    <xdr:pic>
      <xdr:nvPicPr>
        <xdr:cNvPr id="20" name="Picture 19"/>
        <xdr:cNvPicPr>
          <a:picLocks noChangeAspect="1" noChangeArrowheads="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rightnessContrast contrast="-40000"/>
                  </a14:imgEffect>
                </a14:imgLayer>
              </a14:imgProps>
            </a:ext>
          </a:extLst>
        </a:blip>
        <a:srcRect r="-672"/>
        <a:stretch>
          <a:fillRect/>
        </a:stretch>
      </xdr:blipFill>
      <xdr:spPr bwMode="auto">
        <a:xfrm>
          <a:off x="2867025" y="11525250"/>
          <a:ext cx="1097280" cy="1095154"/>
        </a:xfrm>
        <a:prstGeom prst="rect">
          <a:avLst/>
        </a:prstGeom>
        <a:noFill/>
        <a:ln>
          <a:noFill/>
        </a:ln>
      </xdr:spPr>
    </xdr:pic>
    <xdr:clientData/>
  </xdr:twoCellAnchor>
  <xdr:twoCellAnchor editAs="oneCell">
    <xdr:from>
      <xdr:col>4</xdr:col>
      <xdr:colOff>180975</xdr:colOff>
      <xdr:row>99</xdr:row>
      <xdr:rowOff>95250</xdr:rowOff>
    </xdr:from>
    <xdr:to>
      <xdr:col>26</xdr:col>
      <xdr:colOff>104775</xdr:colOff>
      <xdr:row>114</xdr:row>
      <xdr:rowOff>180975</xdr:rowOff>
    </xdr:to>
    <xdr:pic>
      <xdr:nvPicPr>
        <xdr:cNvPr id="21" name="Picture 1"/>
        <xdr:cNvPicPr>
          <a:picLocks noChangeAspect="1" noChangeArrowheads="1"/>
        </xdr:cNvPicPr>
      </xdr:nvPicPr>
      <xdr:blipFill>
        <a:blip xmlns:r="http://schemas.openxmlformats.org/officeDocument/2006/relationships" r:embed="rId13" cstate="print"/>
        <a:srcRect/>
        <a:stretch>
          <a:fillRect/>
        </a:stretch>
      </xdr:blipFill>
      <xdr:spPr bwMode="auto">
        <a:xfrm>
          <a:off x="752475" y="17564100"/>
          <a:ext cx="4114800" cy="2943225"/>
        </a:xfrm>
        <a:prstGeom prst="rect">
          <a:avLst/>
        </a:prstGeom>
        <a:noFill/>
        <a:ln w="1">
          <a:noFill/>
          <a:miter lim="800000"/>
          <a:headEnd/>
          <a:tailEnd type="none" w="med" len="med"/>
        </a:ln>
        <a:effectLst/>
      </xdr:spPr>
    </xdr:pic>
    <xdr:clientData/>
  </xdr:twoCellAnchor>
  <xdr:twoCellAnchor editAs="oneCell">
    <xdr:from>
      <xdr:col>22</xdr:col>
      <xdr:colOff>76200</xdr:colOff>
      <xdr:row>0</xdr:row>
      <xdr:rowOff>47625</xdr:rowOff>
    </xdr:from>
    <xdr:to>
      <xdr:col>31</xdr:col>
      <xdr:colOff>190500</xdr:colOff>
      <xdr:row>0</xdr:row>
      <xdr:rowOff>328304</xdr:rowOff>
    </xdr:to>
    <xdr:pic>
      <xdr:nvPicPr>
        <xdr:cNvPr id="10" name="Picture 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314825" y="47625"/>
          <a:ext cx="1828800" cy="2806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216684</xdr:colOff>
      <xdr:row>0</xdr:row>
      <xdr:rowOff>52391</xdr:rowOff>
    </xdr:from>
    <xdr:ext cx="1828800" cy="28067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17084" y="52391"/>
          <a:ext cx="1828800" cy="28067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647700</xdr:colOff>
          <xdr:row>3</xdr:row>
          <xdr:rowOff>180975</xdr:rowOff>
        </xdr:from>
        <xdr:to>
          <xdr:col>6</xdr:col>
          <xdr:colOff>1114425</xdr:colOff>
          <xdr:row>6</xdr:row>
          <xdr:rowOff>47625</xdr:rowOff>
        </xdr:to>
        <xdr:sp macro="" textlink="">
          <xdr:nvSpPr>
            <xdr:cNvPr id="2062" name="Object 1" hidden="1">
              <a:extLst>
                <a:ext uri="{63B3BB69-23CF-44E3-9099-C40C66FF867C}">
                  <a14:compatExt spid="_x0000_s206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657225</xdr:colOff>
          <xdr:row>6</xdr:row>
          <xdr:rowOff>180975</xdr:rowOff>
        </xdr:from>
        <xdr:to>
          <xdr:col>6</xdr:col>
          <xdr:colOff>1095375</xdr:colOff>
          <xdr:row>9</xdr:row>
          <xdr:rowOff>47625</xdr:rowOff>
        </xdr:to>
        <xdr:sp macro="" textlink="">
          <xdr:nvSpPr>
            <xdr:cNvPr id="2063" name="Object 2" hidden="1">
              <a:extLst>
                <a:ext uri="{63B3BB69-23CF-44E3-9099-C40C66FF867C}">
                  <a14:compatExt spid="_x0000_s206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9</xdr:row>
          <xdr:rowOff>180975</xdr:rowOff>
        </xdr:from>
        <xdr:to>
          <xdr:col>6</xdr:col>
          <xdr:colOff>1114425</xdr:colOff>
          <xdr:row>11</xdr:row>
          <xdr:rowOff>28575</xdr:rowOff>
        </xdr:to>
        <xdr:sp macro="" textlink="">
          <xdr:nvSpPr>
            <xdr:cNvPr id="2064" name="Object 2" hidden="1">
              <a:extLst>
                <a:ext uri="{63B3BB69-23CF-44E3-9099-C40C66FF867C}">
                  <a14:compatExt spid="_x0000_s206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676275</xdr:colOff>
          <xdr:row>12</xdr:row>
          <xdr:rowOff>0</xdr:rowOff>
        </xdr:from>
        <xdr:to>
          <xdr:col>6</xdr:col>
          <xdr:colOff>1095375</xdr:colOff>
          <xdr:row>13</xdr:row>
          <xdr:rowOff>38100</xdr:rowOff>
        </xdr:to>
        <xdr:sp macro="" textlink="">
          <xdr:nvSpPr>
            <xdr:cNvPr id="2065" name="Object 2" hidden="1">
              <a:extLst>
                <a:ext uri="{63B3BB69-23CF-44E3-9099-C40C66FF867C}">
                  <a14:compatExt spid="_x0000_s206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628650</xdr:colOff>
          <xdr:row>14</xdr:row>
          <xdr:rowOff>0</xdr:rowOff>
        </xdr:from>
        <xdr:to>
          <xdr:col>6</xdr:col>
          <xdr:colOff>1123950</xdr:colOff>
          <xdr:row>15</xdr:row>
          <xdr:rowOff>38100</xdr:rowOff>
        </xdr:to>
        <xdr:sp macro="" textlink="">
          <xdr:nvSpPr>
            <xdr:cNvPr id="2066" name="Object 2" hidden="1">
              <a:extLst>
                <a:ext uri="{63B3BB69-23CF-44E3-9099-C40C66FF867C}">
                  <a14:compatExt spid="_x0000_s206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15</xdr:row>
          <xdr:rowOff>180975</xdr:rowOff>
        </xdr:from>
        <xdr:to>
          <xdr:col>6</xdr:col>
          <xdr:colOff>1228725</xdr:colOff>
          <xdr:row>17</xdr:row>
          <xdr:rowOff>28575</xdr:rowOff>
        </xdr:to>
        <xdr:sp macro="" textlink="">
          <xdr:nvSpPr>
            <xdr:cNvPr id="2067" name="Object 2" hidden="1">
              <a:extLst>
                <a:ext uri="{63B3BB69-23CF-44E3-9099-C40C66FF867C}">
                  <a14:compatExt spid="_x0000_s206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18</xdr:row>
          <xdr:rowOff>9525</xdr:rowOff>
        </xdr:from>
        <xdr:to>
          <xdr:col>6</xdr:col>
          <xdr:colOff>1114425</xdr:colOff>
          <xdr:row>19</xdr:row>
          <xdr:rowOff>47625</xdr:rowOff>
        </xdr:to>
        <xdr:sp macro="" textlink="">
          <xdr:nvSpPr>
            <xdr:cNvPr id="2068" name="Object 2" hidden="1">
              <a:extLst>
                <a:ext uri="{63B3BB69-23CF-44E3-9099-C40C66FF867C}">
                  <a14:compatExt spid="_x0000_s206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xdr:colOff>
          <xdr:row>20</xdr:row>
          <xdr:rowOff>19050</xdr:rowOff>
        </xdr:from>
        <xdr:to>
          <xdr:col>6</xdr:col>
          <xdr:colOff>1276350</xdr:colOff>
          <xdr:row>21</xdr:row>
          <xdr:rowOff>85725</xdr:rowOff>
        </xdr:to>
        <xdr:sp macro="" textlink="">
          <xdr:nvSpPr>
            <xdr:cNvPr id="2069" name="Object 2" hidden="1">
              <a:extLst>
                <a:ext uri="{63B3BB69-23CF-44E3-9099-C40C66FF867C}">
                  <a14:compatExt spid="_x0000_s206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219075</xdr:colOff>
      <xdr:row>0</xdr:row>
      <xdr:rowOff>57150</xdr:rowOff>
    </xdr:from>
    <xdr:to>
      <xdr:col>6</xdr:col>
      <xdr:colOff>2047875</xdr:colOff>
      <xdr:row>0</xdr:row>
      <xdr:rowOff>337829</xdr:rowOff>
    </xdr:to>
    <xdr:pic>
      <xdr:nvPicPr>
        <xdr:cNvPr id="11" name="Picture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14825" y="57150"/>
          <a:ext cx="1828800" cy="2806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597700</xdr:colOff>
      <xdr:row>0</xdr:row>
      <xdr:rowOff>52403</xdr:rowOff>
    </xdr:from>
    <xdr:ext cx="1828800" cy="28067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31425" y="52403"/>
          <a:ext cx="1828800" cy="28067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4</xdr:col>
      <xdr:colOff>495300</xdr:colOff>
      <xdr:row>0</xdr:row>
      <xdr:rowOff>57150</xdr:rowOff>
    </xdr:from>
    <xdr:to>
      <xdr:col>4</xdr:col>
      <xdr:colOff>2324100</xdr:colOff>
      <xdr:row>0</xdr:row>
      <xdr:rowOff>337829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05300" y="57150"/>
          <a:ext cx="1828800" cy="2806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20User%20Directories/Josh%20Mutch/New%20Financial%20Analysis%20process/3%23%20-%20Assessment%20Recommend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Export"/>
      <sheetName val="Narrative"/>
      <sheetName val="Data Preparation"/>
      <sheetName val="Analysis"/>
      <sheetName val="Table"/>
      <sheetName val="Incentives"/>
    </sheetNames>
    <sheetDataSet>
      <sheetData sheetId="0">
        <row r="3">
          <cell r="A3">
            <v>1</v>
          </cell>
        </row>
      </sheetData>
      <sheetData sheetId="1"/>
      <sheetData sheetId="2"/>
      <sheetData sheetId="3"/>
      <sheetData sheetId="4"/>
      <sheetData sheetId="5"/>
    </sheetDataSet>
  </externalBook>
</externalLink>
</file>

<file path=xl/tables/table1.xml><?xml version="1.0" encoding="utf-8"?>
<table xmlns="http://schemas.openxmlformats.org/spreadsheetml/2006/main" id="2" name="Resource_Streams" displayName="Resource_Streams" ref="A6:C35" totalsRowShown="0" headerRowDxfId="29" dataDxfId="27" headerRowBorderDxfId="28" tableBorderDxfId="26" totalsRowBorderDxfId="25">
  <tableColumns count="3">
    <tableColumn id="1" name="Source Name" dataDxfId="24"/>
    <tableColumn id="2" name="Source Code" dataDxfId="23"/>
    <tableColumn id="3" name="Units" dataDxfId="22"/>
  </tableColumns>
  <tableStyleInfo name="TableStyleMedium9" showFirstColumn="0" showLastColumn="0" showRowStripes="1" showColumnStripes="0"/>
</table>
</file>

<file path=xl/tables/table2.xml><?xml version="1.0" encoding="utf-8"?>
<table xmlns="http://schemas.openxmlformats.org/spreadsheetml/2006/main" id="3" name="Application_Codes" displayName="Application_Codes" ref="A38:C42" totalsRowShown="0" headerRowDxfId="21" dataDxfId="19" headerRowBorderDxfId="20" tableBorderDxfId="18" totalsRowBorderDxfId="17">
  <tableColumns count="3">
    <tableColumn id="1" name="Application" dataDxfId="16"/>
    <tableColumn id="2" name="APP Code" dataDxfId="15"/>
    <tableColumn id="3" name="Examples" dataDxfId="14"/>
  </tableColumns>
  <tableStyleInfo name="TableStyleMedium9" showFirstColumn="0" showLastColumn="0" showRowStripes="1" showColumnStripes="0"/>
</table>
</file>

<file path=xl/tables/table3.xml><?xml version="1.0" encoding="utf-8"?>
<table xmlns="http://schemas.openxmlformats.org/spreadsheetml/2006/main" id="4" name="Production_Units" displayName="Production_Units" ref="A45:B53" totalsRowShown="0" headerRowDxfId="13" dataDxfId="11" headerRowBorderDxfId="12" tableBorderDxfId="10" totalsRowBorderDxfId="9">
  <tableColumns count="2">
    <tableColumn id="1" name="Display Units" dataDxfId="8"/>
    <tableColumn id="2" name="Rutgers Units" dataDxfId="7"/>
  </tableColumns>
  <tableStyleInfo name="TableStyleMedium9" showFirstColumn="0" showLastColumn="0" showRowStripes="1" showColumnStripes="0"/>
</table>
</file>

<file path=xl/tables/table4.xml><?xml version="1.0" encoding="utf-8"?>
<table xmlns="http://schemas.openxmlformats.org/spreadsheetml/2006/main" id="5" name="BP_Tools" displayName="BP_Tools" ref="A56:B66" totalsRowShown="0" headerRowDxfId="6" dataDxfId="4" headerRowBorderDxfId="5" tableBorderDxfId="3" totalsRowBorderDxfId="2">
  <tableColumns count="2">
    <tableColumn id="1" name="Tool Name" dataDxfId="1"/>
    <tableColumn id="2" name="Tool Desciption"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3.emf"/><Relationship Id="rId18"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10.emf"/><Relationship Id="rId12" Type="http://schemas.openxmlformats.org/officeDocument/2006/relationships/oleObject" Target="../embeddings/oleObject5.bin"/><Relationship Id="rId1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4.bin"/><Relationship Id="rId6" Type="http://schemas.openxmlformats.org/officeDocument/2006/relationships/oleObject" Target="../embeddings/oleObject2.bin"/><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oleObject" Target="../embeddings/oleObject4.bin"/><Relationship Id="rId19" Type="http://schemas.openxmlformats.org/officeDocument/2006/relationships/image" Target="../media/image16.emf"/><Relationship Id="rId4" Type="http://schemas.openxmlformats.org/officeDocument/2006/relationships/oleObject" Target="../embeddings/oleObject1.bin"/><Relationship Id="rId9" Type="http://schemas.openxmlformats.org/officeDocument/2006/relationships/image" Target="../media/image11.emf"/><Relationship Id="rId14" Type="http://schemas.openxmlformats.org/officeDocument/2006/relationships/oleObject" Target="../embeddings/oleObject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energytrust.org/" TargetMode="External"/><Relationship Id="rId2" Type="http://schemas.openxmlformats.org/officeDocument/2006/relationships/hyperlink" Target="http://dor.wa.gov/content/findtaxesandrates/taxincentives/incentiveprograms.aspx" TargetMode="External"/><Relationship Id="rId1" Type="http://schemas.openxmlformats.org/officeDocument/2006/relationships/hyperlink" Target="http://www.dsireusa.org/" TargetMode="External"/><Relationship Id="rId6" Type="http://schemas.openxmlformats.org/officeDocument/2006/relationships/drawing" Target="../drawings/drawing5.xml"/><Relationship Id="rId5" Type="http://schemas.openxmlformats.org/officeDocument/2006/relationships/printerSettings" Target="../printerSettings/printerSettings6.bin"/><Relationship Id="rId4" Type="http://schemas.openxmlformats.org/officeDocument/2006/relationships/hyperlink" Target="https://drive.google.com/drive/folders/0BwNtS6rE2LiRfkFTbzdjWW9xSHVXbGFmb09aOVVYNG90ejhEYmtTNGF0OC1jNmk3X01NZD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X66"/>
  <sheetViews>
    <sheetView showGridLines="0" tabSelected="1" zoomScaleNormal="100" workbookViewId="0">
      <selection activeCell="M14" sqref="M14"/>
    </sheetView>
  </sheetViews>
  <sheetFormatPr defaultRowHeight="15" customHeight="1" x14ac:dyDescent="0.2"/>
  <cols>
    <col min="1" max="23" width="12.5" style="16" customWidth="1"/>
    <col min="24" max="24" width="18.83203125" style="16" customWidth="1"/>
    <col min="25" max="16384" width="9.33203125" style="16"/>
  </cols>
  <sheetData>
    <row r="1" spans="1:24" ht="15" customHeight="1" x14ac:dyDescent="0.2">
      <c r="A1" s="121" t="s">
        <v>14</v>
      </c>
      <c r="B1" s="121"/>
      <c r="C1" s="121"/>
      <c r="D1" s="121"/>
      <c r="E1" s="121"/>
      <c r="F1" s="121"/>
      <c r="G1" s="121"/>
      <c r="H1" s="121"/>
      <c r="I1" s="121"/>
      <c r="J1" s="121"/>
      <c r="K1" s="121"/>
      <c r="L1" s="121"/>
      <c r="M1" s="121"/>
      <c r="N1" s="121"/>
      <c r="O1" s="121"/>
      <c r="P1" s="121"/>
      <c r="Q1" s="121"/>
      <c r="R1" s="121"/>
      <c r="S1" s="121"/>
      <c r="T1" s="121"/>
      <c r="U1" s="121"/>
      <c r="V1" s="121"/>
      <c r="W1" s="121"/>
    </row>
    <row r="2" spans="1:24" ht="30" customHeight="1" x14ac:dyDescent="0.2">
      <c r="A2" s="63" t="s">
        <v>15</v>
      </c>
      <c r="B2" s="63" t="s">
        <v>16</v>
      </c>
      <c r="C2" s="63" t="s">
        <v>17</v>
      </c>
      <c r="D2" s="63" t="s">
        <v>18</v>
      </c>
      <c r="E2" s="63" t="s">
        <v>19</v>
      </c>
      <c r="F2" s="63" t="s">
        <v>20</v>
      </c>
      <c r="G2" s="63" t="s">
        <v>21</v>
      </c>
      <c r="H2" s="63" t="s">
        <v>22</v>
      </c>
      <c r="I2" s="63" t="s">
        <v>23</v>
      </c>
      <c r="J2" s="63" t="s">
        <v>24</v>
      </c>
      <c r="K2" s="63" t="s">
        <v>25</v>
      </c>
      <c r="L2" s="63" t="s">
        <v>26</v>
      </c>
      <c r="M2" s="63" t="s">
        <v>27</v>
      </c>
      <c r="N2" s="63" t="s">
        <v>28</v>
      </c>
      <c r="O2" s="63" t="s">
        <v>29</v>
      </c>
      <c r="P2" s="63" t="s">
        <v>30</v>
      </c>
      <c r="Q2" s="63" t="s">
        <v>31</v>
      </c>
      <c r="R2" s="63" t="s">
        <v>32</v>
      </c>
      <c r="S2" s="63" t="s">
        <v>33</v>
      </c>
      <c r="T2" s="63" t="s">
        <v>34</v>
      </c>
      <c r="U2" s="63" t="s">
        <v>35</v>
      </c>
      <c r="V2" s="63" t="s">
        <v>36</v>
      </c>
      <c r="W2" s="63" t="s">
        <v>37</v>
      </c>
      <c r="X2" s="63" t="s">
        <v>350</v>
      </c>
    </row>
    <row r="3" spans="1:24" ht="15" customHeight="1" x14ac:dyDescent="0.2">
      <c r="A3" s="61" t="s">
        <v>271</v>
      </c>
      <c r="B3" s="61"/>
      <c r="C3" s="81">
        <v>2.7242999999999999</v>
      </c>
      <c r="D3" s="61" t="s">
        <v>109</v>
      </c>
      <c r="E3" s="61" t="s">
        <v>132</v>
      </c>
      <c r="F3" s="56" t="s">
        <v>277</v>
      </c>
      <c r="G3" s="62" t="str">
        <f>Narrative!B5</f>
        <v>We recommend replacing the radial blade with a higher efficiency radial-tip fan blade in the manufacturing dust collection system. We estimate fan efficiency can be improved from the current average of 50% to a reasonable average of 70%, reducing fan operation costs by 29%.</v>
      </c>
      <c r="H3" s="62" t="str">
        <f>Narrative!H170</f>
        <v>Insert Name</v>
      </c>
      <c r="I3" s="62" t="str">
        <f>Narrative!E11</f>
        <v>Electrical Consumption</v>
      </c>
      <c r="J3" s="62">
        <f>Narrative!N11</f>
        <v>2857.1428571428569</v>
      </c>
      <c r="K3" s="62">
        <f>Narrative!X11</f>
        <v>142.85714285714286</v>
      </c>
      <c r="L3" s="62" t="str">
        <f>Narrative!E12</f>
        <v>Electrical Demand</v>
      </c>
      <c r="M3" s="62">
        <f>Narrative!N12</f>
        <v>11.428571428571427</v>
      </c>
      <c r="N3" s="62">
        <f>Narrative!X12</f>
        <v>685.71428571428567</v>
      </c>
      <c r="O3" s="62">
        <f>Narrative!E13</f>
        <v>0</v>
      </c>
      <c r="P3" s="62">
        <f>Narrative!N13</f>
        <v>0</v>
      </c>
      <c r="Q3" s="62">
        <f>Narrative!X13</f>
        <v>0</v>
      </c>
      <c r="R3" s="62">
        <f>Narrative!E14</f>
        <v>0</v>
      </c>
      <c r="S3" s="62">
        <f>Narrative!N14</f>
        <v>0</v>
      </c>
      <c r="T3" s="62">
        <f>Narrative!X14</f>
        <v>0</v>
      </c>
      <c r="U3" s="62">
        <f>Narrative!S19</f>
        <v>2400</v>
      </c>
      <c r="V3" s="61"/>
      <c r="W3" s="61" t="s">
        <v>269</v>
      </c>
      <c r="X3" s="224">
        <f>Incentives!C16</f>
        <v>2350</v>
      </c>
    </row>
    <row r="4" spans="1:24" ht="15" customHeight="1" x14ac:dyDescent="0.2">
      <c r="A4" s="15"/>
      <c r="B4" s="15"/>
      <c r="C4" s="80"/>
      <c r="D4" s="15"/>
      <c r="E4" s="15"/>
      <c r="F4" s="15"/>
      <c r="G4" s="15"/>
      <c r="H4" s="15"/>
      <c r="I4" s="15"/>
      <c r="J4" s="15"/>
      <c r="K4" s="15"/>
      <c r="L4" s="15"/>
      <c r="M4" s="15"/>
      <c r="N4" s="15"/>
      <c r="O4" s="17"/>
      <c r="P4" s="17"/>
      <c r="Q4" s="17"/>
      <c r="R4" s="17"/>
      <c r="S4" s="17"/>
      <c r="T4" s="15"/>
      <c r="U4" s="15"/>
      <c r="V4" s="15"/>
      <c r="W4" s="15"/>
    </row>
    <row r="5" spans="1:24" ht="15" customHeight="1" x14ac:dyDescent="0.2">
      <c r="A5" s="122" t="s">
        <v>39</v>
      </c>
      <c r="B5" s="122"/>
      <c r="C5" s="122"/>
      <c r="D5" s="7"/>
      <c r="E5" s="15"/>
      <c r="F5" s="15"/>
      <c r="G5" s="15"/>
      <c r="H5" s="15"/>
      <c r="I5" s="15"/>
      <c r="J5" s="15"/>
      <c r="K5" s="15"/>
      <c r="L5" s="15"/>
      <c r="M5" s="15"/>
      <c r="N5" s="15"/>
      <c r="O5" s="15"/>
      <c r="P5" s="15"/>
      <c r="Q5" s="15"/>
      <c r="R5" s="15"/>
      <c r="S5" s="15"/>
      <c r="T5" s="15"/>
      <c r="U5" s="15"/>
      <c r="V5" s="15"/>
      <c r="W5" s="15"/>
    </row>
    <row r="6" spans="1:24" ht="15" customHeight="1" x14ac:dyDescent="0.2">
      <c r="A6" s="8" t="s">
        <v>40</v>
      </c>
      <c r="B6" s="9" t="s">
        <v>41</v>
      </c>
      <c r="C6" s="10" t="s">
        <v>6</v>
      </c>
      <c r="D6" s="7"/>
      <c r="E6" s="15"/>
      <c r="F6" s="15"/>
      <c r="G6" s="15"/>
      <c r="H6" s="15"/>
      <c r="I6" s="15"/>
      <c r="J6" s="15"/>
      <c r="K6" s="15"/>
      <c r="L6" s="15"/>
      <c r="M6" s="15"/>
      <c r="N6" s="15"/>
      <c r="O6" s="15"/>
      <c r="P6" s="15"/>
      <c r="Q6" s="15"/>
      <c r="R6" s="15"/>
      <c r="S6" s="15"/>
      <c r="T6" s="15"/>
      <c r="U6" s="15"/>
      <c r="V6" s="15"/>
      <c r="W6" s="15"/>
    </row>
    <row r="7" spans="1:24" ht="15" customHeight="1" x14ac:dyDescent="0.2">
      <c r="A7" s="64" t="s">
        <v>42</v>
      </c>
      <c r="B7" s="65" t="s">
        <v>43</v>
      </c>
      <c r="C7" s="66" t="s">
        <v>44</v>
      </c>
      <c r="D7" s="7"/>
      <c r="E7" s="15"/>
      <c r="F7" s="15"/>
      <c r="G7" s="15"/>
      <c r="H7" s="15"/>
      <c r="I7" s="15"/>
      <c r="J7" s="15"/>
      <c r="K7" s="15"/>
      <c r="L7" s="15"/>
      <c r="M7" s="15"/>
      <c r="N7" s="15"/>
      <c r="O7" s="15"/>
      <c r="P7" s="15"/>
      <c r="Q7" s="15"/>
      <c r="R7" s="15"/>
      <c r="S7" s="15"/>
      <c r="T7" s="15"/>
      <c r="U7" s="15"/>
      <c r="V7" s="15"/>
      <c r="W7" s="15"/>
    </row>
    <row r="8" spans="1:24" ht="15" customHeight="1" x14ac:dyDescent="0.2">
      <c r="A8" s="64" t="s">
        <v>45</v>
      </c>
      <c r="B8" s="65" t="s">
        <v>46</v>
      </c>
      <c r="C8" s="66" t="s">
        <v>47</v>
      </c>
      <c r="D8" s="7"/>
      <c r="E8" s="15"/>
      <c r="F8" s="15"/>
      <c r="G8" s="15"/>
      <c r="H8" s="15"/>
      <c r="I8" s="15"/>
      <c r="J8" s="15"/>
      <c r="K8" s="15"/>
      <c r="L8" s="15"/>
      <c r="M8" s="15"/>
      <c r="N8" s="15"/>
      <c r="O8" s="15"/>
      <c r="P8" s="15"/>
      <c r="Q8" s="15"/>
      <c r="R8" s="15"/>
      <c r="S8" s="15"/>
      <c r="T8" s="15"/>
      <c r="U8" s="15"/>
      <c r="V8" s="15"/>
      <c r="W8" s="15"/>
    </row>
    <row r="9" spans="1:24" ht="15" customHeight="1" x14ac:dyDescent="0.2">
      <c r="A9" s="64" t="s">
        <v>48</v>
      </c>
      <c r="B9" s="65" t="s">
        <v>49</v>
      </c>
      <c r="C9" s="66" t="s">
        <v>50</v>
      </c>
      <c r="D9" s="7"/>
      <c r="E9" s="15"/>
      <c r="F9" s="15"/>
      <c r="G9" s="15"/>
      <c r="H9" s="15"/>
      <c r="I9" s="15"/>
      <c r="J9" s="15"/>
      <c r="K9" s="15"/>
      <c r="L9" s="15"/>
      <c r="M9" s="15"/>
      <c r="N9" s="15"/>
      <c r="O9" s="15"/>
      <c r="P9" s="15"/>
      <c r="Q9" s="15"/>
      <c r="R9" s="15"/>
      <c r="S9" s="15"/>
      <c r="T9" s="15"/>
      <c r="U9" s="15"/>
      <c r="V9" s="15"/>
      <c r="W9" s="15"/>
    </row>
    <row r="10" spans="1:24" ht="15" customHeight="1" x14ac:dyDescent="0.2">
      <c r="A10" s="64" t="s">
        <v>51</v>
      </c>
      <c r="B10" s="65" t="s">
        <v>52</v>
      </c>
      <c r="C10" s="66" t="s">
        <v>13</v>
      </c>
      <c r="D10" s="7"/>
      <c r="E10" s="15"/>
      <c r="F10" s="15"/>
      <c r="G10" s="15"/>
      <c r="H10" s="15"/>
      <c r="I10" s="15"/>
      <c r="J10" s="15"/>
      <c r="K10" s="15"/>
      <c r="L10" s="15"/>
      <c r="M10" s="15"/>
      <c r="N10" s="15"/>
      <c r="O10" s="15"/>
      <c r="P10" s="15"/>
      <c r="Q10" s="15"/>
      <c r="R10" s="15"/>
      <c r="S10" s="15"/>
      <c r="T10" s="15"/>
      <c r="U10" s="15"/>
      <c r="V10" s="15"/>
      <c r="W10" s="15"/>
    </row>
    <row r="11" spans="1:24" ht="15" customHeight="1" x14ac:dyDescent="0.2">
      <c r="A11" s="64" t="s">
        <v>53</v>
      </c>
      <c r="B11" s="65" t="s">
        <v>54</v>
      </c>
      <c r="C11" s="66" t="s">
        <v>13</v>
      </c>
      <c r="D11" s="7"/>
      <c r="E11" s="15"/>
      <c r="F11" s="15"/>
      <c r="G11" s="15"/>
      <c r="H11" s="15"/>
      <c r="I11" s="15"/>
      <c r="J11" s="15"/>
      <c r="K11" s="15"/>
      <c r="L11" s="15"/>
      <c r="M11" s="15"/>
      <c r="N11" s="15"/>
      <c r="O11" s="15"/>
      <c r="P11" s="15"/>
      <c r="Q11" s="15"/>
      <c r="R11" s="15"/>
      <c r="S11" s="15"/>
      <c r="T11" s="15"/>
      <c r="U11" s="15"/>
      <c r="V11" s="15"/>
      <c r="W11" s="15"/>
    </row>
    <row r="12" spans="1:24" ht="15" customHeight="1" x14ac:dyDescent="0.2">
      <c r="A12" s="64" t="s">
        <v>55</v>
      </c>
      <c r="B12" s="65" t="s">
        <v>56</v>
      </c>
      <c r="C12" s="66" t="s">
        <v>13</v>
      </c>
      <c r="D12" s="7"/>
      <c r="E12" s="15"/>
      <c r="F12" s="15"/>
      <c r="G12" s="15"/>
      <c r="H12" s="15"/>
      <c r="I12" s="15"/>
      <c r="J12" s="15"/>
      <c r="K12" s="15"/>
      <c r="L12" s="15"/>
      <c r="M12" s="15"/>
      <c r="N12" s="15"/>
      <c r="O12" s="15"/>
      <c r="P12" s="15"/>
      <c r="Q12" s="15"/>
      <c r="R12" s="15"/>
      <c r="S12" s="15"/>
      <c r="T12" s="15"/>
      <c r="U12" s="15"/>
      <c r="V12" s="15"/>
      <c r="W12" s="15"/>
    </row>
    <row r="13" spans="1:24" ht="15" customHeight="1" x14ac:dyDescent="0.2">
      <c r="A13" s="64" t="s">
        <v>57</v>
      </c>
      <c r="B13" s="65" t="s">
        <v>58</v>
      </c>
      <c r="C13" s="66" t="s">
        <v>13</v>
      </c>
      <c r="D13" s="7"/>
      <c r="E13" s="15"/>
      <c r="F13" s="15"/>
      <c r="G13" s="15"/>
      <c r="H13" s="15"/>
      <c r="I13" s="15"/>
      <c r="J13" s="15"/>
      <c r="K13" s="15"/>
      <c r="L13" s="15"/>
      <c r="M13" s="15"/>
      <c r="N13" s="15"/>
      <c r="O13" s="15"/>
      <c r="P13" s="15"/>
      <c r="Q13" s="15"/>
      <c r="R13" s="15"/>
      <c r="S13" s="15"/>
      <c r="T13" s="15"/>
      <c r="U13" s="15"/>
      <c r="V13" s="15"/>
      <c r="W13" s="15"/>
    </row>
    <row r="14" spans="1:24" ht="15" customHeight="1" x14ac:dyDescent="0.2">
      <c r="A14" s="64" t="s">
        <v>59</v>
      </c>
      <c r="B14" s="65" t="s">
        <v>60</v>
      </c>
      <c r="C14" s="66" t="s">
        <v>13</v>
      </c>
      <c r="D14" s="7"/>
      <c r="E14" s="15"/>
      <c r="F14" s="15"/>
      <c r="G14" s="15"/>
      <c r="H14" s="15"/>
      <c r="I14" s="15"/>
      <c r="J14" s="15"/>
      <c r="K14" s="15"/>
      <c r="L14" s="15"/>
      <c r="M14" s="15"/>
      <c r="N14" s="15"/>
      <c r="O14" s="15"/>
      <c r="P14" s="15"/>
      <c r="Q14" s="15"/>
      <c r="R14" s="15"/>
      <c r="S14" s="15"/>
      <c r="T14" s="15"/>
      <c r="U14" s="15"/>
      <c r="V14" s="15"/>
      <c r="W14" s="15"/>
    </row>
    <row r="15" spans="1:24" ht="15" customHeight="1" x14ac:dyDescent="0.2">
      <c r="A15" s="64" t="s">
        <v>61</v>
      </c>
      <c r="B15" s="65" t="s">
        <v>62</v>
      </c>
      <c r="C15" s="66" t="s">
        <v>13</v>
      </c>
      <c r="D15" s="7"/>
      <c r="E15" s="15"/>
      <c r="F15" s="15"/>
      <c r="G15" s="15"/>
      <c r="H15" s="15"/>
      <c r="I15" s="15"/>
      <c r="J15" s="15"/>
      <c r="K15" s="15"/>
      <c r="L15" s="15"/>
      <c r="M15" s="15"/>
      <c r="N15" s="15"/>
      <c r="O15" s="15"/>
      <c r="P15" s="15"/>
      <c r="Q15" s="15"/>
      <c r="R15" s="15"/>
      <c r="S15" s="15"/>
      <c r="T15" s="15"/>
      <c r="U15" s="15"/>
      <c r="V15" s="15"/>
      <c r="W15" s="15"/>
    </row>
    <row r="16" spans="1:24" ht="15" customHeight="1" x14ac:dyDescent="0.2">
      <c r="A16" s="64" t="s">
        <v>63</v>
      </c>
      <c r="B16" s="65" t="s">
        <v>64</v>
      </c>
      <c r="C16" s="66" t="s">
        <v>13</v>
      </c>
      <c r="D16" s="7"/>
      <c r="E16" s="15"/>
      <c r="F16" s="15"/>
      <c r="G16" s="15"/>
      <c r="H16" s="15"/>
      <c r="I16" s="15"/>
      <c r="J16" s="15"/>
      <c r="K16" s="15"/>
      <c r="L16" s="15"/>
      <c r="M16" s="15"/>
      <c r="N16" s="15"/>
      <c r="O16" s="15"/>
      <c r="P16" s="15"/>
      <c r="Q16" s="15"/>
      <c r="R16" s="15"/>
      <c r="S16" s="15"/>
      <c r="T16" s="15"/>
      <c r="U16" s="15"/>
      <c r="V16" s="15"/>
      <c r="W16" s="15"/>
    </row>
    <row r="17" spans="1:23" ht="15" customHeight="1" x14ac:dyDescent="0.2">
      <c r="A17" s="64" t="s">
        <v>65</v>
      </c>
      <c r="B17" s="65" t="s">
        <v>66</v>
      </c>
      <c r="C17" s="66" t="s">
        <v>13</v>
      </c>
      <c r="D17" s="7"/>
      <c r="E17" s="15"/>
      <c r="F17" s="15"/>
      <c r="G17" s="15"/>
      <c r="H17" s="15"/>
      <c r="I17" s="15"/>
      <c r="J17" s="15"/>
      <c r="K17" s="15"/>
      <c r="L17" s="15"/>
      <c r="M17" s="15"/>
      <c r="N17" s="15"/>
      <c r="O17" s="15"/>
      <c r="P17" s="15"/>
      <c r="Q17" s="15"/>
      <c r="R17" s="15"/>
      <c r="S17" s="15"/>
      <c r="T17" s="15"/>
      <c r="U17" s="15"/>
      <c r="V17" s="15"/>
      <c r="W17" s="15"/>
    </row>
    <row r="18" spans="1:23" ht="15" customHeight="1" x14ac:dyDescent="0.2">
      <c r="A18" s="64" t="s">
        <v>67</v>
      </c>
      <c r="B18" s="65" t="s">
        <v>68</v>
      </c>
      <c r="C18" s="66" t="s">
        <v>13</v>
      </c>
      <c r="D18" s="7"/>
      <c r="E18" s="15"/>
      <c r="F18" s="15"/>
      <c r="G18" s="15"/>
      <c r="H18" s="15"/>
      <c r="I18" s="15"/>
      <c r="J18" s="15"/>
      <c r="K18" s="15"/>
      <c r="L18" s="15"/>
      <c r="M18" s="15"/>
      <c r="N18" s="15"/>
      <c r="O18" s="15"/>
      <c r="P18" s="15"/>
      <c r="Q18" s="15"/>
      <c r="R18" s="15"/>
      <c r="S18" s="15"/>
      <c r="T18" s="15"/>
      <c r="U18" s="15"/>
      <c r="V18" s="15"/>
      <c r="W18" s="15"/>
    </row>
    <row r="19" spans="1:23" ht="15" customHeight="1" x14ac:dyDescent="0.2">
      <c r="A19" s="64" t="s">
        <v>69</v>
      </c>
      <c r="B19" s="65" t="s">
        <v>70</v>
      </c>
      <c r="C19" s="66" t="s">
        <v>13</v>
      </c>
      <c r="D19" s="7"/>
      <c r="E19" s="15"/>
      <c r="F19" s="15"/>
      <c r="G19" s="15"/>
      <c r="H19" s="15"/>
      <c r="I19" s="15"/>
      <c r="J19" s="15"/>
      <c r="K19" s="15"/>
      <c r="L19" s="15"/>
      <c r="M19" s="15"/>
      <c r="N19" s="15"/>
      <c r="O19" s="15"/>
      <c r="P19" s="15"/>
      <c r="Q19" s="15"/>
      <c r="R19" s="15"/>
      <c r="S19" s="15"/>
      <c r="T19" s="15"/>
      <c r="U19" s="15"/>
      <c r="V19" s="15"/>
      <c r="W19" s="15"/>
    </row>
    <row r="20" spans="1:23" ht="15" customHeight="1" x14ac:dyDescent="0.2">
      <c r="A20" s="64" t="s">
        <v>71</v>
      </c>
      <c r="B20" s="65" t="s">
        <v>72</v>
      </c>
      <c r="C20" s="66" t="s">
        <v>13</v>
      </c>
      <c r="D20" s="7"/>
      <c r="E20" s="15"/>
      <c r="F20" s="15"/>
      <c r="G20" s="15"/>
      <c r="H20" s="15"/>
      <c r="I20" s="15"/>
      <c r="J20" s="15"/>
      <c r="K20" s="15"/>
      <c r="L20" s="15"/>
      <c r="M20" s="15"/>
      <c r="N20" s="15"/>
      <c r="O20" s="15"/>
      <c r="P20" s="15"/>
      <c r="Q20" s="15"/>
      <c r="R20" s="15"/>
      <c r="S20" s="15"/>
      <c r="T20" s="15"/>
      <c r="U20" s="15"/>
      <c r="V20" s="15"/>
      <c r="W20" s="15"/>
    </row>
    <row r="21" spans="1:23" ht="15" customHeight="1" x14ac:dyDescent="0.2">
      <c r="A21" s="64" t="s">
        <v>73</v>
      </c>
      <c r="B21" s="65" t="s">
        <v>74</v>
      </c>
      <c r="C21" s="66" t="s">
        <v>75</v>
      </c>
      <c r="D21" s="7"/>
      <c r="E21" s="15"/>
      <c r="F21" s="15"/>
      <c r="G21" s="15"/>
      <c r="H21" s="15"/>
      <c r="I21" s="15"/>
      <c r="J21" s="15"/>
      <c r="K21" s="15"/>
      <c r="L21" s="15"/>
      <c r="M21" s="15"/>
      <c r="N21" s="15"/>
      <c r="O21" s="15"/>
      <c r="P21" s="15"/>
      <c r="Q21" s="15"/>
      <c r="R21" s="15"/>
      <c r="S21" s="15"/>
      <c r="T21" s="15"/>
      <c r="U21" s="15"/>
      <c r="V21" s="15"/>
      <c r="W21" s="15"/>
    </row>
    <row r="22" spans="1:23" ht="15" customHeight="1" x14ac:dyDescent="0.2">
      <c r="A22" s="64" t="s">
        <v>76</v>
      </c>
      <c r="B22" s="65" t="s">
        <v>77</v>
      </c>
      <c r="C22" s="66" t="s">
        <v>75</v>
      </c>
      <c r="D22" s="7"/>
      <c r="E22" s="7"/>
      <c r="F22" s="7"/>
      <c r="G22" s="7"/>
      <c r="H22" s="15"/>
      <c r="I22" s="15"/>
      <c r="J22" s="15"/>
      <c r="K22" s="15"/>
      <c r="L22" s="15"/>
      <c r="M22" s="15"/>
      <c r="N22" s="15"/>
      <c r="O22" s="15"/>
      <c r="P22" s="15"/>
      <c r="Q22" s="15"/>
      <c r="R22" s="15"/>
      <c r="S22" s="15"/>
      <c r="T22" s="15"/>
      <c r="U22" s="15"/>
      <c r="V22" s="15"/>
      <c r="W22" s="15"/>
    </row>
    <row r="23" spans="1:23" ht="15" customHeight="1" x14ac:dyDescent="0.2">
      <c r="A23" s="64" t="s">
        <v>78</v>
      </c>
      <c r="B23" s="65" t="s">
        <v>79</v>
      </c>
      <c r="C23" s="66" t="s">
        <v>75</v>
      </c>
      <c r="D23" s="7"/>
      <c r="E23" s="7"/>
      <c r="F23" s="7"/>
      <c r="G23" s="7"/>
      <c r="H23" s="15"/>
      <c r="I23" s="15"/>
      <c r="J23" s="15"/>
      <c r="K23" s="15"/>
      <c r="L23" s="15"/>
      <c r="M23" s="15"/>
      <c r="N23" s="15"/>
      <c r="O23" s="15"/>
      <c r="P23" s="15"/>
      <c r="Q23" s="15"/>
      <c r="R23" s="15"/>
      <c r="S23" s="15"/>
      <c r="T23" s="15"/>
      <c r="U23" s="15"/>
      <c r="V23" s="15"/>
      <c r="W23" s="15"/>
    </row>
    <row r="24" spans="1:23" ht="15" customHeight="1" x14ac:dyDescent="0.2">
      <c r="A24" s="64" t="s">
        <v>80</v>
      </c>
      <c r="B24" s="65" t="s">
        <v>81</v>
      </c>
      <c r="C24" s="66" t="s">
        <v>82</v>
      </c>
      <c r="D24" s="7"/>
      <c r="E24" s="7"/>
      <c r="F24" s="7"/>
      <c r="G24" s="7"/>
      <c r="H24" s="15"/>
      <c r="I24" s="15"/>
      <c r="J24" s="15"/>
      <c r="K24" s="15"/>
      <c r="L24" s="15"/>
      <c r="M24" s="15"/>
      <c r="N24" s="15"/>
      <c r="O24" s="15"/>
      <c r="P24" s="15"/>
      <c r="Q24" s="15"/>
      <c r="R24" s="15"/>
      <c r="S24" s="15"/>
      <c r="T24" s="15"/>
      <c r="U24" s="15"/>
      <c r="V24" s="15"/>
      <c r="W24" s="15"/>
    </row>
    <row r="25" spans="1:23" ht="15" customHeight="1" x14ac:dyDescent="0.2">
      <c r="A25" s="64" t="s">
        <v>83</v>
      </c>
      <c r="B25" s="65" t="s">
        <v>84</v>
      </c>
      <c r="C25" s="66" t="s">
        <v>82</v>
      </c>
      <c r="D25" s="7"/>
      <c r="E25" s="7"/>
      <c r="F25" s="7"/>
      <c r="G25" s="7"/>
      <c r="H25" s="15"/>
      <c r="I25" s="15"/>
      <c r="J25" s="15"/>
      <c r="K25" s="15"/>
      <c r="L25" s="15"/>
      <c r="M25" s="15"/>
      <c r="N25" s="15"/>
      <c r="O25" s="15"/>
      <c r="P25" s="15"/>
      <c r="Q25" s="15"/>
      <c r="R25" s="15"/>
      <c r="S25" s="15"/>
      <c r="T25" s="15"/>
      <c r="U25" s="15"/>
      <c r="V25" s="15"/>
      <c r="W25" s="15"/>
    </row>
    <row r="26" spans="1:23" ht="15" customHeight="1" x14ac:dyDescent="0.2">
      <c r="A26" s="64" t="s">
        <v>85</v>
      </c>
      <c r="B26" s="65" t="s">
        <v>86</v>
      </c>
      <c r="C26" s="66" t="s">
        <v>82</v>
      </c>
      <c r="D26" s="7"/>
      <c r="E26" s="7"/>
      <c r="F26" s="7"/>
      <c r="G26" s="7"/>
      <c r="H26" s="15"/>
      <c r="I26" s="15"/>
      <c r="J26" s="15"/>
      <c r="K26" s="15"/>
      <c r="L26" s="15"/>
      <c r="M26" s="15"/>
      <c r="N26" s="15"/>
      <c r="O26" s="15"/>
      <c r="P26" s="15"/>
      <c r="Q26" s="15"/>
      <c r="R26" s="15"/>
      <c r="S26" s="15"/>
      <c r="T26" s="15"/>
      <c r="U26" s="15"/>
      <c r="V26" s="15"/>
      <c r="W26" s="15"/>
    </row>
    <row r="27" spans="1:23" ht="15" customHeight="1" x14ac:dyDescent="0.2">
      <c r="A27" s="64" t="s">
        <v>87</v>
      </c>
      <c r="B27" s="65" t="s">
        <v>88</v>
      </c>
      <c r="C27" s="66" t="s">
        <v>50</v>
      </c>
      <c r="D27" s="7"/>
      <c r="E27" s="7"/>
      <c r="F27" s="7"/>
      <c r="G27" s="7"/>
      <c r="H27" s="15"/>
      <c r="I27" s="15"/>
      <c r="J27" s="15"/>
      <c r="K27" s="15"/>
      <c r="L27" s="15"/>
      <c r="M27" s="15"/>
      <c r="N27" s="15"/>
      <c r="O27" s="15"/>
      <c r="P27" s="15"/>
      <c r="Q27" s="15"/>
      <c r="R27" s="15"/>
      <c r="S27" s="15"/>
      <c r="T27" s="15"/>
      <c r="U27" s="15"/>
      <c r="V27" s="15"/>
      <c r="W27" s="15"/>
    </row>
    <row r="28" spans="1:23" ht="15" customHeight="1" x14ac:dyDescent="0.2">
      <c r="A28" s="64" t="s">
        <v>89</v>
      </c>
      <c r="B28" s="65" t="s">
        <v>90</v>
      </c>
      <c r="C28" s="66" t="s">
        <v>50</v>
      </c>
      <c r="D28" s="7"/>
      <c r="E28" s="7"/>
      <c r="F28" s="7"/>
      <c r="G28" s="7"/>
      <c r="H28" s="15"/>
      <c r="I28" s="15"/>
      <c r="J28" s="15"/>
      <c r="K28" s="15"/>
      <c r="L28" s="15"/>
      <c r="M28" s="15"/>
      <c r="N28" s="15"/>
      <c r="O28" s="15"/>
      <c r="P28" s="15"/>
      <c r="Q28" s="15"/>
      <c r="R28" s="15"/>
      <c r="S28" s="15"/>
      <c r="T28" s="15"/>
      <c r="U28" s="15"/>
      <c r="V28" s="15"/>
      <c r="W28" s="15"/>
    </row>
    <row r="29" spans="1:23" ht="15" customHeight="1" x14ac:dyDescent="0.2">
      <c r="A29" s="64" t="s">
        <v>91</v>
      </c>
      <c r="B29" s="65" t="s">
        <v>92</v>
      </c>
      <c r="C29" s="66" t="s">
        <v>50</v>
      </c>
      <c r="D29" s="7"/>
      <c r="E29" s="7"/>
      <c r="F29" s="7"/>
      <c r="G29" s="7"/>
      <c r="H29" s="15"/>
      <c r="I29" s="15"/>
      <c r="J29" s="15"/>
      <c r="K29" s="15"/>
      <c r="L29" s="15"/>
      <c r="M29" s="15"/>
      <c r="N29" s="15"/>
      <c r="O29" s="15"/>
      <c r="P29" s="15"/>
      <c r="Q29" s="15"/>
      <c r="R29" s="15"/>
      <c r="S29" s="15"/>
      <c r="T29" s="15"/>
      <c r="U29" s="15"/>
      <c r="V29" s="15"/>
      <c r="W29" s="15"/>
    </row>
    <row r="30" spans="1:23" ht="15" customHeight="1" x14ac:dyDescent="0.2">
      <c r="A30" s="64" t="s">
        <v>93</v>
      </c>
      <c r="B30" s="65" t="s">
        <v>94</v>
      </c>
      <c r="C30" s="66" t="s">
        <v>50</v>
      </c>
      <c r="D30" s="7"/>
      <c r="E30" s="7"/>
      <c r="F30" s="7"/>
      <c r="G30" s="7"/>
      <c r="H30" s="15"/>
      <c r="I30" s="15"/>
      <c r="J30" s="15"/>
      <c r="K30" s="15"/>
      <c r="L30" s="15"/>
      <c r="M30" s="15"/>
      <c r="N30" s="15"/>
      <c r="O30" s="15"/>
      <c r="P30" s="15"/>
      <c r="Q30" s="15"/>
      <c r="R30" s="15"/>
      <c r="S30" s="15"/>
      <c r="T30" s="15"/>
      <c r="U30" s="15"/>
      <c r="V30" s="15"/>
      <c r="W30" s="15"/>
    </row>
    <row r="31" spans="1:23" ht="15" customHeight="1" x14ac:dyDescent="0.2">
      <c r="A31" s="64" t="s">
        <v>95</v>
      </c>
      <c r="B31" s="65" t="s">
        <v>96</v>
      </c>
      <c r="C31" s="66" t="s">
        <v>50</v>
      </c>
      <c r="D31" s="7"/>
      <c r="E31" s="7"/>
      <c r="F31" s="7"/>
      <c r="G31" s="7"/>
      <c r="H31" s="15"/>
      <c r="I31" s="15"/>
      <c r="J31" s="15"/>
      <c r="K31" s="15"/>
      <c r="L31" s="15"/>
      <c r="M31" s="15"/>
      <c r="N31" s="15"/>
      <c r="O31" s="15"/>
      <c r="P31" s="15"/>
      <c r="Q31" s="15"/>
      <c r="R31" s="15"/>
      <c r="S31" s="15"/>
      <c r="T31" s="15"/>
      <c r="U31" s="15"/>
      <c r="V31" s="15"/>
      <c r="W31" s="15"/>
    </row>
    <row r="32" spans="1:23" ht="15" customHeight="1" x14ac:dyDescent="0.2">
      <c r="A32" s="64" t="s">
        <v>97</v>
      </c>
      <c r="B32" s="65" t="s">
        <v>98</v>
      </c>
      <c r="C32" s="66" t="s">
        <v>50</v>
      </c>
      <c r="D32" s="7"/>
      <c r="E32" s="7"/>
      <c r="F32" s="7"/>
      <c r="G32" s="7"/>
      <c r="H32" s="15"/>
      <c r="I32" s="15"/>
      <c r="J32" s="15"/>
      <c r="K32" s="15"/>
      <c r="L32" s="15"/>
      <c r="M32" s="15"/>
      <c r="N32" s="15"/>
      <c r="O32" s="15"/>
      <c r="P32" s="15"/>
      <c r="Q32" s="15"/>
      <c r="R32" s="15"/>
      <c r="S32" s="15"/>
      <c r="T32" s="15"/>
      <c r="U32" s="15"/>
      <c r="V32" s="15"/>
      <c r="W32" s="15"/>
    </row>
    <row r="33" spans="1:23" ht="15" customHeight="1" x14ac:dyDescent="0.2">
      <c r="A33" s="64" t="s">
        <v>99</v>
      </c>
      <c r="B33" s="65" t="s">
        <v>100</v>
      </c>
      <c r="C33" s="66" t="s">
        <v>50</v>
      </c>
      <c r="D33" s="7"/>
      <c r="E33" s="7"/>
      <c r="F33" s="7"/>
      <c r="G33" s="7"/>
      <c r="H33" s="15"/>
      <c r="I33" s="15"/>
      <c r="J33" s="15"/>
      <c r="K33" s="15"/>
      <c r="L33" s="15"/>
      <c r="M33" s="15"/>
      <c r="N33" s="15"/>
      <c r="O33" s="15"/>
      <c r="P33" s="15"/>
      <c r="Q33" s="15"/>
      <c r="R33" s="15"/>
      <c r="S33" s="15"/>
      <c r="T33" s="15"/>
      <c r="U33" s="15"/>
      <c r="V33" s="15"/>
      <c r="W33" s="15"/>
    </row>
    <row r="34" spans="1:23" ht="15" customHeight="1" x14ac:dyDescent="0.2">
      <c r="A34" s="64" t="s">
        <v>101</v>
      </c>
      <c r="B34" s="65" t="s">
        <v>102</v>
      </c>
      <c r="C34" s="66" t="s">
        <v>50</v>
      </c>
      <c r="D34" s="7"/>
      <c r="E34" s="7"/>
      <c r="F34" s="7"/>
      <c r="G34" s="7"/>
      <c r="H34" s="15"/>
      <c r="I34" s="15"/>
      <c r="J34" s="15"/>
      <c r="K34" s="15"/>
      <c r="L34" s="15"/>
      <c r="M34" s="15"/>
      <c r="N34" s="15"/>
      <c r="O34" s="15"/>
      <c r="P34" s="15"/>
      <c r="Q34" s="15"/>
      <c r="R34" s="15"/>
      <c r="S34" s="15"/>
      <c r="T34" s="15"/>
      <c r="U34" s="15"/>
      <c r="V34" s="15"/>
      <c r="W34" s="15"/>
    </row>
    <row r="35" spans="1:23" ht="15" customHeight="1" x14ac:dyDescent="0.2">
      <c r="A35" s="67" t="s">
        <v>103</v>
      </c>
      <c r="B35" s="68" t="s">
        <v>104</v>
      </c>
      <c r="C35" s="69" t="s">
        <v>105</v>
      </c>
      <c r="D35" s="7"/>
      <c r="E35" s="7"/>
      <c r="F35" s="7"/>
      <c r="G35" s="7"/>
      <c r="H35" s="15"/>
      <c r="I35" s="15"/>
      <c r="J35" s="15"/>
      <c r="K35" s="15"/>
      <c r="L35" s="15"/>
      <c r="M35" s="15"/>
      <c r="N35" s="15"/>
      <c r="O35" s="15"/>
      <c r="P35" s="15"/>
      <c r="Q35" s="15"/>
      <c r="R35" s="15"/>
      <c r="S35" s="15"/>
      <c r="T35" s="15"/>
      <c r="U35" s="15"/>
      <c r="V35" s="15"/>
      <c r="W35" s="15"/>
    </row>
    <row r="36" spans="1:23" ht="15" customHeight="1" x14ac:dyDescent="0.2">
      <c r="A36" s="14"/>
      <c r="B36" s="14"/>
      <c r="C36" s="14"/>
      <c r="D36" s="15"/>
      <c r="E36" s="15"/>
      <c r="F36" s="15"/>
      <c r="G36" s="15"/>
      <c r="H36" s="15"/>
      <c r="I36" s="15"/>
      <c r="J36" s="15"/>
      <c r="K36" s="15"/>
      <c r="L36" s="15"/>
      <c r="M36" s="15"/>
      <c r="N36" s="15"/>
      <c r="O36" s="15"/>
      <c r="P36" s="15"/>
      <c r="Q36" s="15"/>
      <c r="R36" s="15"/>
      <c r="S36" s="15"/>
      <c r="T36" s="15"/>
      <c r="U36" s="15"/>
      <c r="V36" s="15"/>
      <c r="W36" s="15"/>
    </row>
    <row r="37" spans="1:23" ht="15" customHeight="1" x14ac:dyDescent="0.2">
      <c r="A37" s="122" t="s">
        <v>106</v>
      </c>
      <c r="B37" s="122"/>
      <c r="C37" s="122"/>
      <c r="D37" s="15"/>
      <c r="E37" s="15"/>
      <c r="F37" s="15"/>
      <c r="G37" s="15"/>
      <c r="H37" s="15"/>
      <c r="I37" s="15"/>
      <c r="J37" s="15"/>
      <c r="K37" s="15"/>
      <c r="L37" s="15"/>
      <c r="M37" s="15"/>
      <c r="N37" s="15"/>
      <c r="O37" s="15"/>
      <c r="P37" s="15"/>
      <c r="Q37" s="15"/>
      <c r="R37" s="15"/>
      <c r="S37" s="15"/>
      <c r="T37" s="15"/>
      <c r="U37" s="15"/>
      <c r="V37" s="15"/>
      <c r="W37" s="15"/>
    </row>
    <row r="38" spans="1:23" ht="15" customHeight="1" x14ac:dyDescent="0.2">
      <c r="A38" s="8" t="s">
        <v>107</v>
      </c>
      <c r="B38" s="9" t="s">
        <v>18</v>
      </c>
      <c r="C38" s="11" t="s">
        <v>108</v>
      </c>
      <c r="D38" s="15"/>
      <c r="E38" s="15"/>
      <c r="F38" s="15"/>
      <c r="G38" s="15"/>
      <c r="H38" s="15"/>
      <c r="I38" s="15"/>
      <c r="J38" s="15"/>
      <c r="K38" s="15"/>
      <c r="L38" s="15"/>
      <c r="M38" s="15"/>
      <c r="N38" s="15"/>
      <c r="O38" s="15"/>
      <c r="P38" s="15"/>
      <c r="Q38" s="15"/>
      <c r="R38" s="15"/>
      <c r="S38" s="15"/>
      <c r="T38" s="15"/>
      <c r="U38" s="15"/>
      <c r="V38" s="15"/>
      <c r="W38" s="15"/>
    </row>
    <row r="39" spans="1:23" ht="15" customHeight="1" x14ac:dyDescent="0.2">
      <c r="A39" s="70" t="s">
        <v>109</v>
      </c>
      <c r="B39" s="65">
        <v>1</v>
      </c>
      <c r="C39" s="71" t="s">
        <v>110</v>
      </c>
      <c r="D39" s="15"/>
      <c r="E39" s="15"/>
      <c r="F39" s="15"/>
      <c r="G39" s="15"/>
      <c r="H39" s="15"/>
      <c r="I39" s="15"/>
      <c r="J39" s="15"/>
      <c r="K39" s="15"/>
      <c r="L39" s="15"/>
      <c r="M39" s="15"/>
      <c r="N39" s="15"/>
      <c r="O39" s="15"/>
      <c r="P39" s="15"/>
      <c r="Q39" s="15"/>
      <c r="R39" s="15"/>
      <c r="S39" s="15"/>
      <c r="T39" s="15"/>
      <c r="U39" s="15"/>
      <c r="V39" s="15"/>
      <c r="W39" s="15"/>
    </row>
    <row r="40" spans="1:23" ht="15" customHeight="1" x14ac:dyDescent="0.2">
      <c r="A40" s="70" t="s">
        <v>111</v>
      </c>
      <c r="B40" s="65">
        <v>2</v>
      </c>
      <c r="C40" s="71" t="s">
        <v>112</v>
      </c>
      <c r="D40" s="15"/>
      <c r="E40" s="15"/>
      <c r="F40" s="15"/>
      <c r="G40" s="15"/>
      <c r="H40" s="15"/>
      <c r="I40" s="15"/>
      <c r="J40" s="15"/>
      <c r="K40" s="15"/>
      <c r="L40" s="15"/>
      <c r="M40" s="15"/>
      <c r="N40" s="15"/>
      <c r="O40" s="15"/>
      <c r="P40" s="15"/>
      <c r="Q40" s="15"/>
      <c r="R40" s="15"/>
      <c r="S40" s="15"/>
      <c r="T40" s="15"/>
      <c r="U40" s="15"/>
      <c r="V40" s="15"/>
      <c r="W40" s="15"/>
    </row>
    <row r="41" spans="1:23" ht="15" customHeight="1" x14ac:dyDescent="0.2">
      <c r="A41" s="70" t="s">
        <v>113</v>
      </c>
      <c r="B41" s="65">
        <v>3</v>
      </c>
      <c r="C41" s="71" t="s">
        <v>114</v>
      </c>
      <c r="D41" s="15"/>
      <c r="E41" s="15"/>
      <c r="F41" s="15"/>
      <c r="G41" s="15"/>
      <c r="H41" s="15"/>
      <c r="I41" s="15"/>
      <c r="J41" s="15"/>
      <c r="K41" s="15"/>
      <c r="L41" s="15"/>
      <c r="M41" s="15"/>
      <c r="N41" s="15"/>
      <c r="O41" s="15"/>
      <c r="P41" s="15"/>
      <c r="Q41" s="15"/>
      <c r="R41" s="15"/>
      <c r="S41" s="15"/>
      <c r="T41" s="15"/>
      <c r="U41" s="15"/>
      <c r="V41" s="15"/>
      <c r="W41" s="15"/>
    </row>
    <row r="42" spans="1:23" ht="15" customHeight="1" x14ac:dyDescent="0.2">
      <c r="A42" s="72" t="s">
        <v>115</v>
      </c>
      <c r="B42" s="68">
        <v>4</v>
      </c>
      <c r="C42" s="73" t="s">
        <v>116</v>
      </c>
      <c r="D42" s="15"/>
      <c r="E42" s="15"/>
      <c r="F42" s="15"/>
      <c r="G42" s="15"/>
      <c r="H42" s="15"/>
      <c r="I42" s="15"/>
      <c r="J42" s="15"/>
      <c r="K42" s="15"/>
      <c r="L42" s="15"/>
      <c r="M42" s="15"/>
      <c r="N42" s="15"/>
      <c r="O42" s="15"/>
      <c r="P42" s="15"/>
      <c r="Q42" s="15"/>
      <c r="R42" s="15"/>
      <c r="S42" s="15"/>
      <c r="T42" s="15"/>
      <c r="U42" s="15"/>
      <c r="V42" s="15"/>
      <c r="W42" s="15"/>
    </row>
    <row r="43" spans="1:23" ht="15" customHeight="1" x14ac:dyDescent="0.2">
      <c r="A43" s="12"/>
      <c r="B43" s="12"/>
      <c r="C43" s="12"/>
      <c r="D43" s="15"/>
      <c r="E43" s="15"/>
      <c r="F43" s="15"/>
      <c r="G43" s="15"/>
      <c r="H43" s="15"/>
      <c r="I43" s="15"/>
      <c r="J43" s="15"/>
      <c r="K43" s="15"/>
      <c r="L43" s="15"/>
      <c r="M43" s="15"/>
      <c r="N43" s="15"/>
      <c r="O43" s="15"/>
      <c r="P43" s="15"/>
      <c r="Q43" s="15"/>
      <c r="R43" s="15"/>
      <c r="S43" s="15"/>
      <c r="T43" s="15"/>
      <c r="U43" s="15"/>
      <c r="V43" s="15"/>
      <c r="W43" s="15"/>
    </row>
    <row r="44" spans="1:23" ht="15" customHeight="1" x14ac:dyDescent="0.2">
      <c r="A44" s="122" t="s">
        <v>117</v>
      </c>
      <c r="B44" s="122"/>
      <c r="C44" s="13"/>
      <c r="D44" s="15"/>
      <c r="E44" s="15"/>
      <c r="F44" s="15"/>
      <c r="G44" s="15"/>
      <c r="H44" s="15"/>
      <c r="I44" s="15"/>
      <c r="J44" s="15"/>
      <c r="K44" s="15"/>
      <c r="L44" s="15"/>
      <c r="M44" s="15"/>
      <c r="N44" s="15"/>
      <c r="O44" s="15"/>
      <c r="P44" s="15"/>
      <c r="Q44" s="15"/>
      <c r="R44" s="15"/>
      <c r="S44" s="15"/>
      <c r="T44" s="15"/>
      <c r="U44" s="15"/>
      <c r="V44" s="15"/>
      <c r="W44" s="15"/>
    </row>
    <row r="45" spans="1:23" ht="15" customHeight="1" x14ac:dyDescent="0.2">
      <c r="A45" s="8" t="s">
        <v>118</v>
      </c>
      <c r="B45" s="11" t="s">
        <v>119</v>
      </c>
      <c r="C45" s="14"/>
      <c r="D45" s="15"/>
      <c r="E45" s="15"/>
      <c r="F45" s="15"/>
      <c r="G45" s="15"/>
      <c r="H45" s="15"/>
      <c r="I45" s="15"/>
      <c r="J45" s="15"/>
      <c r="K45" s="15"/>
      <c r="L45" s="15"/>
      <c r="M45" s="15"/>
      <c r="N45" s="15"/>
      <c r="O45" s="15"/>
      <c r="P45" s="15"/>
      <c r="Q45" s="15"/>
      <c r="R45" s="15"/>
      <c r="S45" s="15"/>
      <c r="T45" s="15"/>
      <c r="U45" s="15"/>
      <c r="V45" s="15"/>
      <c r="W45" s="15"/>
    </row>
    <row r="46" spans="1:23" ht="15" customHeight="1" x14ac:dyDescent="0.2">
      <c r="A46" s="70" t="s">
        <v>120</v>
      </c>
      <c r="B46" s="71" t="s">
        <v>120</v>
      </c>
      <c r="C46" s="14"/>
      <c r="D46" s="15"/>
      <c r="E46" s="15"/>
      <c r="F46" s="15"/>
      <c r="G46" s="15"/>
      <c r="H46" s="15"/>
      <c r="I46" s="15"/>
      <c r="J46" s="15"/>
      <c r="K46" s="15"/>
      <c r="L46" s="15"/>
      <c r="M46" s="15"/>
      <c r="N46" s="15"/>
      <c r="O46" s="15"/>
      <c r="P46" s="15"/>
      <c r="Q46" s="15"/>
      <c r="R46" s="15"/>
      <c r="S46" s="15"/>
      <c r="T46" s="15"/>
      <c r="U46" s="15"/>
      <c r="V46" s="15"/>
      <c r="W46" s="15"/>
    </row>
    <row r="47" spans="1:23" ht="15" customHeight="1" x14ac:dyDescent="0.2">
      <c r="A47" s="70" t="s">
        <v>121</v>
      </c>
      <c r="B47" s="71" t="s">
        <v>121</v>
      </c>
      <c r="C47" s="14"/>
      <c r="D47" s="15"/>
      <c r="E47" s="15"/>
      <c r="F47" s="15"/>
      <c r="G47" s="15"/>
      <c r="H47" s="15"/>
      <c r="I47" s="15"/>
      <c r="J47" s="15"/>
      <c r="K47" s="15"/>
      <c r="L47" s="15"/>
      <c r="M47" s="15"/>
      <c r="N47" s="15"/>
      <c r="O47" s="15"/>
      <c r="P47" s="15"/>
      <c r="Q47" s="15"/>
      <c r="R47" s="15"/>
      <c r="S47" s="15"/>
      <c r="T47" s="15"/>
      <c r="U47" s="15"/>
      <c r="V47" s="15"/>
      <c r="W47" s="15"/>
    </row>
    <row r="48" spans="1:23" ht="15" customHeight="1" x14ac:dyDescent="0.2">
      <c r="A48" s="70" t="s">
        <v>82</v>
      </c>
      <c r="B48" s="71" t="s">
        <v>82</v>
      </c>
      <c r="C48" s="14"/>
      <c r="D48" s="15"/>
      <c r="E48" s="15"/>
      <c r="F48" s="15"/>
      <c r="G48" s="15"/>
      <c r="H48" s="15"/>
      <c r="I48" s="15"/>
      <c r="J48" s="15"/>
      <c r="K48" s="15"/>
      <c r="L48" s="15"/>
      <c r="M48" s="15"/>
      <c r="N48" s="15"/>
      <c r="O48" s="15"/>
      <c r="P48" s="15"/>
      <c r="Q48" s="15"/>
      <c r="R48" s="15"/>
      <c r="S48" s="15"/>
      <c r="T48" s="15"/>
      <c r="U48" s="15"/>
      <c r="V48" s="15"/>
      <c r="W48" s="15"/>
    </row>
    <row r="49" spans="1:23" ht="15" customHeight="1" x14ac:dyDescent="0.2">
      <c r="A49" s="70" t="s">
        <v>122</v>
      </c>
      <c r="B49" s="71" t="s">
        <v>122</v>
      </c>
      <c r="C49" s="14"/>
      <c r="D49" s="15"/>
      <c r="E49" s="15"/>
      <c r="F49" s="15"/>
      <c r="G49" s="15"/>
      <c r="H49" s="15"/>
      <c r="I49" s="15"/>
      <c r="J49" s="15"/>
      <c r="K49" s="15"/>
      <c r="L49" s="15"/>
      <c r="M49" s="15"/>
      <c r="N49" s="15"/>
      <c r="O49" s="15"/>
      <c r="P49" s="15"/>
      <c r="Q49" s="15"/>
      <c r="R49" s="15"/>
      <c r="S49" s="15"/>
      <c r="T49" s="15"/>
      <c r="U49" s="15"/>
      <c r="V49" s="15"/>
      <c r="W49" s="15"/>
    </row>
    <row r="50" spans="1:23" ht="15" customHeight="1" x14ac:dyDescent="0.2">
      <c r="A50" s="70" t="s">
        <v>123</v>
      </c>
      <c r="B50" s="71" t="s">
        <v>123</v>
      </c>
      <c r="C50" s="14"/>
      <c r="D50" s="15"/>
      <c r="E50" s="15"/>
      <c r="F50" s="15"/>
      <c r="G50" s="15"/>
      <c r="H50" s="15"/>
      <c r="I50" s="15"/>
      <c r="J50" s="15"/>
      <c r="K50" s="15"/>
      <c r="L50" s="15"/>
      <c r="M50" s="15"/>
      <c r="N50" s="15"/>
      <c r="O50" s="15"/>
      <c r="P50" s="15"/>
      <c r="Q50" s="15"/>
      <c r="R50" s="15"/>
      <c r="S50" s="15"/>
      <c r="T50" s="15"/>
      <c r="U50" s="15"/>
      <c r="V50" s="15"/>
      <c r="W50" s="15"/>
    </row>
    <row r="51" spans="1:23" ht="15" customHeight="1" x14ac:dyDescent="0.2">
      <c r="A51" s="70" t="s">
        <v>124</v>
      </c>
      <c r="B51" s="71" t="s">
        <v>125</v>
      </c>
      <c r="C51" s="14"/>
      <c r="D51" s="15"/>
      <c r="E51" s="15"/>
      <c r="F51" s="15"/>
      <c r="G51" s="15"/>
      <c r="H51" s="15"/>
      <c r="I51" s="15"/>
      <c r="J51" s="15"/>
      <c r="K51" s="15"/>
      <c r="L51" s="15"/>
      <c r="M51" s="15"/>
      <c r="N51" s="15"/>
      <c r="O51" s="15"/>
      <c r="P51" s="15"/>
      <c r="Q51" s="15"/>
      <c r="R51" s="15"/>
      <c r="S51" s="15"/>
      <c r="T51" s="15"/>
      <c r="U51" s="15"/>
      <c r="V51" s="15"/>
      <c r="W51" s="15"/>
    </row>
    <row r="52" spans="1:23" ht="15" customHeight="1" x14ac:dyDescent="0.2">
      <c r="A52" s="70" t="s">
        <v>126</v>
      </c>
      <c r="B52" s="71" t="s">
        <v>127</v>
      </c>
      <c r="C52" s="14"/>
      <c r="D52" s="15"/>
      <c r="E52" s="15"/>
      <c r="F52" s="15"/>
      <c r="G52" s="15"/>
      <c r="H52" s="15"/>
      <c r="I52" s="15"/>
      <c r="J52" s="15"/>
      <c r="K52" s="15"/>
      <c r="L52" s="15"/>
      <c r="M52" s="15"/>
      <c r="N52" s="15"/>
      <c r="O52" s="15"/>
      <c r="P52" s="15"/>
      <c r="Q52" s="15"/>
      <c r="R52" s="15"/>
      <c r="S52" s="15"/>
      <c r="T52" s="15"/>
      <c r="U52" s="15"/>
      <c r="V52" s="15"/>
      <c r="W52" s="15"/>
    </row>
    <row r="53" spans="1:23" ht="15" customHeight="1" x14ac:dyDescent="0.2">
      <c r="A53" s="72" t="s">
        <v>128</v>
      </c>
      <c r="B53" s="73" t="s">
        <v>128</v>
      </c>
      <c r="C53" s="14"/>
      <c r="D53" s="15"/>
      <c r="E53" s="15"/>
      <c r="F53" s="15"/>
      <c r="G53" s="15"/>
      <c r="H53" s="15"/>
      <c r="I53" s="15"/>
      <c r="J53" s="15"/>
      <c r="K53" s="15"/>
      <c r="L53" s="15"/>
      <c r="M53" s="15"/>
      <c r="N53" s="15"/>
      <c r="O53" s="15"/>
      <c r="P53" s="15"/>
      <c r="Q53" s="15"/>
      <c r="R53" s="15"/>
      <c r="S53" s="15"/>
      <c r="T53" s="15"/>
      <c r="U53" s="15"/>
      <c r="V53" s="15"/>
      <c r="W53" s="15"/>
    </row>
    <row r="54" spans="1:23" ht="15" customHeight="1" x14ac:dyDescent="0.2">
      <c r="A54" s="14"/>
      <c r="B54" s="14"/>
      <c r="C54" s="14"/>
      <c r="D54" s="15"/>
      <c r="E54" s="15"/>
      <c r="F54" s="15"/>
      <c r="G54" s="15"/>
      <c r="H54" s="15"/>
      <c r="I54" s="15"/>
      <c r="J54" s="15"/>
      <c r="K54" s="15"/>
      <c r="L54" s="15"/>
      <c r="M54" s="15"/>
      <c r="N54" s="15"/>
      <c r="O54" s="15"/>
      <c r="P54" s="15"/>
      <c r="Q54" s="15"/>
      <c r="R54" s="15"/>
      <c r="S54" s="15"/>
      <c r="T54" s="15"/>
      <c r="U54" s="15"/>
      <c r="V54" s="15"/>
      <c r="W54" s="15"/>
    </row>
    <row r="55" spans="1:23" ht="15" customHeight="1" x14ac:dyDescent="0.2">
      <c r="A55" s="123" t="s">
        <v>129</v>
      </c>
      <c r="B55" s="123"/>
      <c r="C55" s="14"/>
      <c r="D55" s="15"/>
      <c r="E55" s="15"/>
      <c r="F55" s="15"/>
      <c r="G55" s="15"/>
      <c r="H55" s="15"/>
      <c r="I55" s="15"/>
      <c r="J55" s="15"/>
      <c r="K55" s="15"/>
      <c r="L55" s="15"/>
      <c r="M55" s="15"/>
      <c r="N55" s="15"/>
      <c r="O55" s="15"/>
      <c r="P55" s="15"/>
      <c r="Q55" s="15"/>
      <c r="R55" s="15"/>
      <c r="S55" s="15"/>
      <c r="T55" s="15"/>
      <c r="U55" s="15"/>
      <c r="V55" s="15"/>
      <c r="W55" s="15"/>
    </row>
    <row r="56" spans="1:23" ht="15" customHeight="1" x14ac:dyDescent="0.2">
      <c r="A56" s="74" t="s">
        <v>130</v>
      </c>
      <c r="B56" s="75" t="s">
        <v>131</v>
      </c>
      <c r="C56" s="14"/>
      <c r="D56" s="15"/>
      <c r="E56" s="15"/>
      <c r="F56" s="15"/>
      <c r="G56" s="15"/>
      <c r="H56" s="15"/>
      <c r="I56" s="15"/>
      <c r="J56" s="15"/>
      <c r="K56" s="15"/>
      <c r="L56" s="15"/>
      <c r="M56" s="15"/>
      <c r="N56" s="15"/>
      <c r="O56" s="15"/>
      <c r="P56" s="15"/>
      <c r="Q56" s="15"/>
      <c r="R56" s="15"/>
      <c r="S56" s="15"/>
      <c r="T56" s="15"/>
      <c r="U56" s="15"/>
      <c r="V56" s="15"/>
      <c r="W56" s="15"/>
    </row>
    <row r="57" spans="1:23" ht="15" customHeight="1" x14ac:dyDescent="0.2">
      <c r="A57" s="76" t="s">
        <v>132</v>
      </c>
      <c r="B57" s="77" t="s">
        <v>132</v>
      </c>
      <c r="C57" s="14"/>
      <c r="D57" s="15"/>
      <c r="E57" s="15"/>
      <c r="F57" s="15"/>
      <c r="G57" s="15"/>
      <c r="H57" s="15"/>
      <c r="I57" s="15"/>
      <c r="J57" s="15"/>
      <c r="K57" s="15"/>
      <c r="L57" s="15"/>
      <c r="M57" s="15"/>
      <c r="N57" s="15"/>
      <c r="O57" s="15"/>
      <c r="P57" s="15"/>
      <c r="Q57" s="15"/>
      <c r="R57" s="15"/>
      <c r="S57" s="15"/>
      <c r="T57" s="15"/>
      <c r="U57" s="15"/>
      <c r="V57" s="15"/>
      <c r="W57" s="15"/>
    </row>
    <row r="58" spans="1:23" ht="15" customHeight="1" x14ac:dyDescent="0.2">
      <c r="A58" s="76" t="s">
        <v>133</v>
      </c>
      <c r="B58" s="77" t="s">
        <v>134</v>
      </c>
      <c r="C58" s="14"/>
      <c r="D58" s="15"/>
      <c r="E58" s="15"/>
      <c r="F58" s="15"/>
      <c r="G58" s="15"/>
      <c r="H58" s="15"/>
      <c r="I58" s="15"/>
      <c r="J58" s="15"/>
      <c r="K58" s="15"/>
      <c r="L58" s="15"/>
      <c r="M58" s="15"/>
      <c r="N58" s="15"/>
      <c r="O58" s="15"/>
      <c r="P58" s="15"/>
      <c r="Q58" s="15"/>
      <c r="R58" s="15"/>
      <c r="S58" s="15"/>
      <c r="T58" s="15"/>
      <c r="U58" s="15"/>
      <c r="V58" s="15"/>
      <c r="W58" s="15"/>
    </row>
    <row r="59" spans="1:23" ht="15" customHeight="1" x14ac:dyDescent="0.2">
      <c r="A59" s="76" t="s">
        <v>135</v>
      </c>
      <c r="B59" s="77" t="s">
        <v>136</v>
      </c>
      <c r="C59" s="14"/>
      <c r="D59" s="15"/>
      <c r="E59" s="15"/>
      <c r="F59" s="15"/>
      <c r="G59" s="15"/>
      <c r="H59" s="15"/>
      <c r="I59" s="15"/>
      <c r="J59" s="15"/>
      <c r="K59" s="15"/>
      <c r="L59" s="15"/>
      <c r="M59" s="15"/>
      <c r="N59" s="15"/>
      <c r="O59" s="15"/>
      <c r="P59" s="15"/>
      <c r="Q59" s="15"/>
      <c r="R59" s="15"/>
      <c r="S59" s="15"/>
      <c r="T59" s="15"/>
      <c r="U59" s="15"/>
      <c r="V59" s="15"/>
      <c r="W59" s="15"/>
    </row>
    <row r="60" spans="1:23" ht="15" customHeight="1" x14ac:dyDescent="0.2">
      <c r="A60" s="76" t="s">
        <v>137</v>
      </c>
      <c r="B60" s="77" t="s">
        <v>138</v>
      </c>
      <c r="C60" s="14"/>
      <c r="D60" s="15"/>
      <c r="E60" s="15"/>
      <c r="F60" s="15"/>
      <c r="G60" s="15"/>
      <c r="H60" s="15"/>
      <c r="I60" s="15"/>
      <c r="J60" s="15"/>
      <c r="K60" s="15"/>
      <c r="L60" s="15"/>
      <c r="M60" s="15"/>
      <c r="N60" s="15"/>
      <c r="O60" s="15"/>
      <c r="P60" s="15"/>
      <c r="Q60" s="15"/>
      <c r="R60" s="15"/>
      <c r="S60" s="15"/>
      <c r="T60" s="15"/>
      <c r="U60" s="15"/>
      <c r="V60" s="15"/>
      <c r="W60" s="15"/>
    </row>
    <row r="61" spans="1:23" ht="15" customHeight="1" x14ac:dyDescent="0.2">
      <c r="A61" s="76" t="s">
        <v>139</v>
      </c>
      <c r="B61" s="77" t="s">
        <v>140</v>
      </c>
      <c r="C61" s="14"/>
      <c r="D61" s="15"/>
      <c r="E61" s="15"/>
      <c r="F61" s="15"/>
      <c r="G61" s="15"/>
      <c r="H61" s="15"/>
      <c r="I61" s="15"/>
      <c r="J61" s="15"/>
      <c r="K61" s="15"/>
      <c r="L61" s="15"/>
      <c r="M61" s="15"/>
      <c r="N61" s="15"/>
      <c r="O61" s="15"/>
      <c r="P61" s="15"/>
      <c r="Q61" s="15"/>
      <c r="R61" s="15"/>
      <c r="S61" s="15"/>
      <c r="T61" s="15"/>
      <c r="U61" s="15"/>
      <c r="V61" s="15"/>
      <c r="W61" s="15"/>
    </row>
    <row r="62" spans="1:23" ht="15" customHeight="1" x14ac:dyDescent="0.2">
      <c r="A62" s="76" t="s">
        <v>141</v>
      </c>
      <c r="B62" s="77" t="s">
        <v>142</v>
      </c>
      <c r="C62" s="14"/>
      <c r="D62" s="15"/>
      <c r="E62" s="15"/>
      <c r="F62" s="15"/>
      <c r="G62" s="15"/>
      <c r="H62" s="15"/>
      <c r="I62" s="15"/>
      <c r="J62" s="15"/>
      <c r="K62" s="15"/>
      <c r="L62" s="15"/>
      <c r="M62" s="15"/>
      <c r="N62" s="15"/>
      <c r="O62" s="15"/>
      <c r="P62" s="15"/>
      <c r="Q62" s="15"/>
      <c r="R62" s="15"/>
      <c r="S62" s="15"/>
      <c r="T62" s="15"/>
      <c r="U62" s="15"/>
      <c r="V62" s="15"/>
      <c r="W62" s="15"/>
    </row>
    <row r="63" spans="1:23" ht="15" customHeight="1" x14ac:dyDescent="0.2">
      <c r="A63" s="76" t="s">
        <v>143</v>
      </c>
      <c r="B63" s="77" t="s">
        <v>144</v>
      </c>
      <c r="C63" s="14"/>
      <c r="D63" s="15"/>
      <c r="E63" s="15"/>
      <c r="F63" s="15"/>
      <c r="G63" s="15"/>
      <c r="H63" s="15"/>
      <c r="I63" s="15"/>
      <c r="J63" s="15"/>
      <c r="K63" s="15"/>
      <c r="L63" s="15"/>
      <c r="M63" s="15"/>
      <c r="N63" s="15"/>
      <c r="O63" s="15"/>
      <c r="P63" s="15"/>
      <c r="Q63" s="15"/>
      <c r="R63" s="15"/>
      <c r="S63" s="15"/>
      <c r="T63" s="15"/>
      <c r="U63" s="15"/>
      <c r="V63" s="15"/>
      <c r="W63" s="15"/>
    </row>
    <row r="64" spans="1:23" ht="15" customHeight="1" x14ac:dyDescent="0.2">
      <c r="A64" s="76" t="s">
        <v>145</v>
      </c>
      <c r="B64" s="77" t="s">
        <v>146</v>
      </c>
      <c r="C64" s="14"/>
      <c r="D64" s="15"/>
      <c r="E64" s="15"/>
      <c r="F64" s="15"/>
      <c r="G64" s="15"/>
      <c r="H64" s="15"/>
      <c r="I64" s="15"/>
      <c r="J64" s="15"/>
      <c r="K64" s="15"/>
      <c r="L64" s="15"/>
      <c r="M64" s="15"/>
      <c r="N64" s="15"/>
      <c r="O64" s="15"/>
      <c r="P64" s="15"/>
      <c r="Q64" s="15"/>
      <c r="R64" s="15"/>
      <c r="S64" s="15"/>
      <c r="T64" s="15"/>
      <c r="U64" s="15"/>
      <c r="V64" s="15"/>
      <c r="W64" s="15"/>
    </row>
    <row r="65" spans="1:23" ht="15" customHeight="1" x14ac:dyDescent="0.2">
      <c r="A65" s="76" t="s">
        <v>147</v>
      </c>
      <c r="B65" s="77" t="s">
        <v>148</v>
      </c>
      <c r="C65" s="14"/>
      <c r="D65" s="15"/>
      <c r="E65" s="15"/>
      <c r="F65" s="15"/>
      <c r="G65" s="15"/>
      <c r="H65" s="15"/>
      <c r="I65" s="15"/>
      <c r="J65" s="15"/>
      <c r="K65" s="15"/>
      <c r="L65" s="15"/>
      <c r="M65" s="15"/>
      <c r="N65" s="15"/>
      <c r="O65" s="15"/>
      <c r="P65" s="15"/>
      <c r="Q65" s="15"/>
      <c r="R65" s="15"/>
      <c r="S65" s="15"/>
      <c r="T65" s="15"/>
      <c r="U65" s="15"/>
      <c r="V65" s="15"/>
      <c r="W65" s="15"/>
    </row>
    <row r="66" spans="1:23" ht="15" customHeight="1" x14ac:dyDescent="0.2">
      <c r="A66" s="78" t="s">
        <v>149</v>
      </c>
      <c r="B66" s="79" t="s">
        <v>150</v>
      </c>
      <c r="C66" s="14"/>
      <c r="D66" s="15"/>
      <c r="E66" s="15"/>
      <c r="F66" s="15"/>
      <c r="G66" s="15"/>
      <c r="H66" s="15"/>
      <c r="I66" s="15"/>
      <c r="J66" s="15"/>
      <c r="K66" s="15"/>
      <c r="L66" s="15"/>
      <c r="M66" s="15"/>
      <c r="N66" s="15"/>
      <c r="O66" s="15"/>
      <c r="P66" s="15"/>
      <c r="Q66" s="15"/>
      <c r="R66" s="15"/>
      <c r="S66" s="15"/>
      <c r="T66" s="15"/>
      <c r="U66" s="15"/>
      <c r="V66" s="15"/>
      <c r="W66" s="15"/>
    </row>
  </sheetData>
  <mergeCells count="5">
    <mergeCell ref="A1:W1"/>
    <mergeCell ref="A5:C5"/>
    <mergeCell ref="A37:C37"/>
    <mergeCell ref="A44:B44"/>
    <mergeCell ref="A55:B55"/>
  </mergeCells>
  <dataValidations count="3">
    <dataValidation type="list" allowBlank="1" showInputMessage="1" showErrorMessage="1" sqref="W3">
      <formula1>"N,Y"</formula1>
    </dataValidation>
    <dataValidation type="list" allowBlank="1" showInputMessage="1" showErrorMessage="1" sqref="E3">
      <formula1>$A$57:$A$66</formula1>
    </dataValidation>
    <dataValidation type="list" allowBlank="1" showInputMessage="1" showErrorMessage="1" sqref="D3">
      <formula1>$A$39:$A$42</formula1>
    </dataValidation>
  </dataValidations>
  <pageMargins left="0.7" right="0.7" top="0.75" bottom="0.75" header="0.3" footer="0.3"/>
  <pageSetup scale="24" orientation="portrait" r:id="rId1"/>
  <tableParts count="4">
    <tablePart r:id="rId2"/>
    <tablePart r:id="rId3"/>
    <tablePart r:id="rId4"/>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70"/>
  <sheetViews>
    <sheetView showGridLines="0" view="pageBreakPreview" zoomScaleNormal="100" zoomScaleSheetLayoutView="100" workbookViewId="0">
      <selection activeCell="AH21" sqref="AH21"/>
    </sheetView>
  </sheetViews>
  <sheetFormatPr defaultRowHeight="15" customHeight="1" x14ac:dyDescent="0.2"/>
  <cols>
    <col min="1" max="1" width="4.1640625" style="84" customWidth="1"/>
    <col min="2" max="31" width="3.33203125" customWidth="1"/>
    <col min="32" max="32" width="4.1640625" customWidth="1"/>
    <col min="33" max="33" width="18" bestFit="1" customWidth="1"/>
  </cols>
  <sheetData>
    <row r="1" spans="1:42" ht="30" customHeight="1" x14ac:dyDescent="0.2">
      <c r="A1" s="141" t="str">
        <f>"AR No. "&amp;'Database Export'!A3&amp;" - "&amp;'Database Export'!F3</f>
        <v>AR No. # - Efficient Fan Blades</v>
      </c>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row>
    <row r="2" spans="1:42" ht="15" customHeight="1" x14ac:dyDescent="0.2">
      <c r="A2" s="148" t="s">
        <v>349</v>
      </c>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row>
    <row r="3" spans="1:42" s="20" customFormat="1" ht="15" customHeight="1" x14ac:dyDescent="0.2">
      <c r="B3" s="124" t="s">
        <v>0</v>
      </c>
      <c r="C3" s="124"/>
      <c r="D3" s="124"/>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row>
    <row r="4" spans="1:42" ht="15" customHeight="1" x14ac:dyDescent="0.2">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row>
    <row r="5" spans="1:42" s="24" customFormat="1" ht="15" customHeight="1" x14ac:dyDescent="0.2">
      <c r="A5" s="84"/>
      <c r="B5" s="130" t="str">
        <f>"We recommend replacing the "&amp;LOWER(Analysis!B9)&amp;" blade with a higher efficiency "&amp;LOWER(Analysis!B17)&amp;" fan blade in the manufacturing dust collection system."&amp;" We estimate fan efficiency can be improved from the current average of "&amp;TEXT(Analysis!C10,"#0%")&amp;" to a reasonable average of "&amp;TEXT(Analysis!C18,"#0%")&amp;", reducing fan operation costs by "&amp;TEXT(Analysis!C25/Analysis!C5,"#0%")&amp;"."</f>
        <v>We recommend replacing the radial blade with a higher efficiency radial-tip fan blade in the manufacturing dust collection system. We estimate fan efficiency can be improved from the current average of 50% to a reasonable average of 70%, reducing fan operation costs by 29%.</v>
      </c>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row>
    <row r="6" spans="1:42" s="24" customFormat="1" ht="15" customHeight="1" x14ac:dyDescent="0.2">
      <c r="A6" s="84"/>
      <c r="B6" s="130"/>
      <c r="C6" s="130"/>
      <c r="D6" s="130"/>
      <c r="E6" s="130"/>
      <c r="F6" s="130"/>
      <c r="G6" s="130"/>
      <c r="H6" s="130"/>
      <c r="I6" s="130"/>
      <c r="J6" s="130"/>
      <c r="K6" s="130"/>
      <c r="L6" s="130"/>
      <c r="M6" s="130"/>
      <c r="N6" s="130"/>
      <c r="O6" s="130"/>
      <c r="P6" s="130"/>
      <c r="Q6" s="130"/>
      <c r="R6" s="130"/>
      <c r="S6" s="130"/>
      <c r="T6" s="130"/>
      <c r="U6" s="130"/>
      <c r="V6" s="130"/>
      <c r="W6" s="130"/>
      <c r="X6" s="130"/>
      <c r="Y6" s="130"/>
      <c r="Z6" s="130"/>
      <c r="AA6" s="130"/>
      <c r="AB6" s="130"/>
      <c r="AC6" s="130"/>
      <c r="AD6" s="130"/>
      <c r="AE6" s="130"/>
    </row>
    <row r="7" spans="1:42" s="24" customFormat="1" ht="15" customHeight="1" x14ac:dyDescent="0.2">
      <c r="A7" s="84"/>
      <c r="B7" s="130"/>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row>
    <row r="8" spans="1:42" ht="15" customHeight="1" x14ac:dyDescent="0.2">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row>
    <row r="9" spans="1:42" ht="15" customHeight="1" x14ac:dyDescent="0.2">
      <c r="E9" s="121" t="s">
        <v>306</v>
      </c>
      <c r="F9" s="121"/>
      <c r="G9" s="121"/>
      <c r="H9" s="121"/>
      <c r="I9" s="121"/>
      <c r="J9" s="121"/>
      <c r="K9" s="121"/>
      <c r="L9" s="121"/>
      <c r="M9" s="121"/>
      <c r="N9" s="121"/>
      <c r="O9" s="121"/>
      <c r="P9" s="121"/>
      <c r="Q9" s="121"/>
      <c r="R9" s="121"/>
      <c r="S9" s="121"/>
      <c r="T9" s="121"/>
      <c r="U9" s="121"/>
      <c r="V9" s="121"/>
      <c r="W9" s="121"/>
      <c r="X9" s="121"/>
      <c r="Y9" s="121"/>
      <c r="Z9" s="121"/>
      <c r="AA9" s="121"/>
      <c r="AB9" s="121"/>
    </row>
    <row r="10" spans="1:42" ht="15" customHeight="1" x14ac:dyDescent="0.25">
      <c r="E10" s="134" t="s">
        <v>4</v>
      </c>
      <c r="F10" s="134"/>
      <c r="G10" s="134"/>
      <c r="H10" s="134"/>
      <c r="I10" s="134"/>
      <c r="J10" s="134"/>
      <c r="K10" s="134"/>
      <c r="L10" s="134"/>
      <c r="M10" s="134"/>
      <c r="N10" s="135" t="s">
        <v>5</v>
      </c>
      <c r="O10" s="135"/>
      <c r="P10" s="135"/>
      <c r="Q10" s="135"/>
      <c r="R10" s="135"/>
      <c r="S10" s="134" t="s">
        <v>6</v>
      </c>
      <c r="T10" s="134"/>
      <c r="U10" s="134"/>
      <c r="V10" s="134"/>
      <c r="W10" s="134"/>
      <c r="X10" s="135" t="s">
        <v>7</v>
      </c>
      <c r="Y10" s="135"/>
      <c r="Z10" s="135"/>
      <c r="AA10" s="135"/>
      <c r="AB10" s="135"/>
      <c r="AG10" s="89" t="s">
        <v>278</v>
      </c>
      <c r="AH10" s="90" t="s">
        <v>279</v>
      </c>
      <c r="AI10" s="86"/>
      <c r="AJ10" s="86"/>
      <c r="AK10" s="86"/>
      <c r="AL10" s="86"/>
      <c r="AM10" s="86"/>
      <c r="AN10" s="86"/>
      <c r="AO10" s="86"/>
      <c r="AP10" s="86"/>
    </row>
    <row r="11" spans="1:42" ht="15" customHeight="1" x14ac:dyDescent="0.25">
      <c r="E11" s="150" t="s">
        <v>42</v>
      </c>
      <c r="F11" s="150"/>
      <c r="G11" s="150"/>
      <c r="H11" s="150"/>
      <c r="I11" s="150"/>
      <c r="J11" s="150"/>
      <c r="K11" s="150"/>
      <c r="L11" s="150"/>
      <c r="M11" s="150"/>
      <c r="N11" s="153">
        <f>Analysis!C25</f>
        <v>2857.1428571428569</v>
      </c>
      <c r="O11" s="153"/>
      <c r="P11" s="153"/>
      <c r="Q11" s="153"/>
      <c r="R11" s="153"/>
      <c r="S11" s="136" t="str">
        <f>IF(E11="","",VLOOKUP(E11,Resource_Streams[],3,FALSE))</f>
        <v>kWh (site)</v>
      </c>
      <c r="T11" s="136"/>
      <c r="U11" s="136"/>
      <c r="V11" s="136"/>
      <c r="W11" s="136"/>
      <c r="X11" s="145">
        <f>Analysis!C28</f>
        <v>142.85714285714286</v>
      </c>
      <c r="Y11" s="145"/>
      <c r="Z11" s="145"/>
      <c r="AA11" s="145"/>
      <c r="AB11" s="145"/>
      <c r="AG11" s="91"/>
      <c r="AH11" s="90" t="str">
        <f>IF(E11="","&lt;- Hide this row!","")</f>
        <v/>
      </c>
      <c r="AI11" s="86"/>
      <c r="AJ11" s="86"/>
      <c r="AK11" s="86"/>
      <c r="AL11" s="86"/>
      <c r="AM11" s="86"/>
      <c r="AN11" s="86"/>
      <c r="AO11" s="86"/>
      <c r="AP11" s="86"/>
    </row>
    <row r="12" spans="1:42" ht="15" customHeight="1" x14ac:dyDescent="0.25">
      <c r="E12" s="151" t="s">
        <v>45</v>
      </c>
      <c r="F12" s="151"/>
      <c r="G12" s="151"/>
      <c r="H12" s="151"/>
      <c r="I12" s="151"/>
      <c r="J12" s="151"/>
      <c r="K12" s="151"/>
      <c r="L12" s="151"/>
      <c r="M12" s="151"/>
      <c r="N12" s="139">
        <f>Analysis!C26</f>
        <v>11.428571428571427</v>
      </c>
      <c r="O12" s="139"/>
      <c r="P12" s="139"/>
      <c r="Q12" s="139"/>
      <c r="R12" s="139"/>
      <c r="S12" s="137" t="str">
        <f>IF(E12="","",VLOOKUP(E12,Resource_Streams[],3,FALSE))</f>
        <v>kW Months / yr</v>
      </c>
      <c r="T12" s="137"/>
      <c r="U12" s="137"/>
      <c r="V12" s="137"/>
      <c r="W12" s="137"/>
      <c r="X12" s="146">
        <f>Analysis!C29</f>
        <v>685.71428571428567</v>
      </c>
      <c r="Y12" s="146"/>
      <c r="Z12" s="146"/>
      <c r="AA12" s="146"/>
      <c r="AB12" s="146"/>
      <c r="AG12" s="91"/>
      <c r="AH12" s="90" t="str">
        <f>IF(E12="","&lt;-- Hide this row!","")</f>
        <v/>
      </c>
      <c r="AI12" s="86"/>
      <c r="AJ12" s="86"/>
      <c r="AK12" s="86"/>
      <c r="AL12" s="86"/>
      <c r="AM12" s="86"/>
      <c r="AN12" s="86"/>
      <c r="AO12" s="86"/>
      <c r="AP12" s="86"/>
    </row>
    <row r="13" spans="1:42" ht="15" customHeight="1" x14ac:dyDescent="0.25">
      <c r="E13" s="151"/>
      <c r="F13" s="151"/>
      <c r="G13" s="151"/>
      <c r="H13" s="151"/>
      <c r="I13" s="151"/>
      <c r="J13" s="151"/>
      <c r="K13" s="151"/>
      <c r="L13" s="151"/>
      <c r="M13" s="151"/>
      <c r="N13" s="139"/>
      <c r="O13" s="139"/>
      <c r="P13" s="139"/>
      <c r="Q13" s="139"/>
      <c r="R13" s="139"/>
      <c r="S13" s="137" t="str">
        <f>IF(E13="","",VLOOKUP(E13,Resource_Streams[],3,FALSE))</f>
        <v/>
      </c>
      <c r="T13" s="137"/>
      <c r="U13" s="137"/>
      <c r="V13" s="137"/>
      <c r="W13" s="137"/>
      <c r="X13" s="146"/>
      <c r="Y13" s="146"/>
      <c r="Z13" s="146"/>
      <c r="AA13" s="146"/>
      <c r="AB13" s="146"/>
      <c r="AG13" s="91"/>
      <c r="AH13" s="90" t="str">
        <f>IF(E13="","&lt;-- Hide this row!","")</f>
        <v>&lt;-- Hide this row!</v>
      </c>
      <c r="AI13" s="86"/>
      <c r="AJ13" s="86"/>
      <c r="AK13" s="86"/>
      <c r="AL13" s="86"/>
      <c r="AM13" s="86"/>
      <c r="AN13" s="86"/>
      <c r="AO13" s="86"/>
      <c r="AP13" s="86"/>
    </row>
    <row r="14" spans="1:42" ht="15" customHeight="1" x14ac:dyDescent="0.25">
      <c r="E14" s="152"/>
      <c r="F14" s="152"/>
      <c r="G14" s="152"/>
      <c r="H14" s="152"/>
      <c r="I14" s="152"/>
      <c r="J14" s="152"/>
      <c r="K14" s="152"/>
      <c r="L14" s="152"/>
      <c r="M14" s="152"/>
      <c r="N14" s="140"/>
      <c r="O14" s="140"/>
      <c r="P14" s="140"/>
      <c r="Q14" s="140"/>
      <c r="R14" s="140"/>
      <c r="S14" s="138" t="str">
        <f>IF(E14="","",VLOOKUP(E14,Resource_Streams[],3,FALSE))</f>
        <v/>
      </c>
      <c r="T14" s="138"/>
      <c r="U14" s="138"/>
      <c r="V14" s="138"/>
      <c r="W14" s="138"/>
      <c r="X14" s="147"/>
      <c r="Y14" s="147"/>
      <c r="Z14" s="147"/>
      <c r="AA14" s="147"/>
      <c r="AB14" s="147"/>
      <c r="AG14" s="91"/>
      <c r="AH14" s="90" t="str">
        <f>IF(E14="","&lt;-- Hide this row!","")</f>
        <v>&lt;-- Hide this row!</v>
      </c>
      <c r="AI14" s="86"/>
      <c r="AJ14" s="86"/>
      <c r="AK14" s="86"/>
      <c r="AL14" s="86"/>
      <c r="AM14" s="86"/>
      <c r="AN14" s="86"/>
      <c r="AO14" s="86"/>
      <c r="AP14" s="86"/>
    </row>
    <row r="15" spans="1:42" ht="15" customHeight="1" x14ac:dyDescent="0.25">
      <c r="E15" s="127" t="s">
        <v>8</v>
      </c>
      <c r="F15" s="127"/>
      <c r="G15" s="127"/>
      <c r="H15" s="127"/>
      <c r="I15" s="127"/>
      <c r="J15" s="127"/>
      <c r="K15" s="127"/>
      <c r="L15" s="127"/>
      <c r="M15" s="127"/>
      <c r="N15" s="155">
        <f>N11*3413/1000000</f>
        <v>9.7514285714285709</v>
      </c>
      <c r="O15" s="155"/>
      <c r="P15" s="155"/>
      <c r="Q15" s="155"/>
      <c r="R15" s="155"/>
      <c r="S15" s="154" t="s">
        <v>13</v>
      </c>
      <c r="T15" s="154"/>
      <c r="U15" s="154"/>
      <c r="V15" s="154"/>
      <c r="W15" s="154"/>
      <c r="X15" s="129">
        <f>Analysis!C39</f>
        <v>828.57142857142856</v>
      </c>
      <c r="Y15" s="129"/>
      <c r="Z15" s="129"/>
      <c r="AA15" s="129"/>
      <c r="AB15" s="129"/>
      <c r="AG15" s="92"/>
      <c r="AH15" s="90" t="s">
        <v>280</v>
      </c>
      <c r="AI15" s="86"/>
      <c r="AJ15" s="86"/>
      <c r="AK15" s="86"/>
      <c r="AL15" s="86"/>
      <c r="AM15" s="86"/>
      <c r="AN15" s="86"/>
      <c r="AO15" s="86"/>
      <c r="AP15" s="86"/>
    </row>
    <row r="16" spans="1:42" ht="15" customHeight="1" x14ac:dyDescent="0.2">
      <c r="E16" s="82"/>
      <c r="F16" s="60"/>
      <c r="G16" s="60"/>
      <c r="H16" s="60"/>
      <c r="I16" s="60"/>
      <c r="J16" s="60"/>
      <c r="K16" s="60"/>
      <c r="L16" s="60"/>
      <c r="M16" s="60"/>
      <c r="N16" s="60"/>
      <c r="O16" s="60"/>
      <c r="P16" s="60"/>
      <c r="Q16" s="60"/>
      <c r="R16" s="60"/>
      <c r="S16" s="60"/>
      <c r="T16" s="60"/>
      <c r="U16" s="60"/>
      <c r="V16" s="60"/>
      <c r="W16" s="60"/>
      <c r="X16" s="60"/>
      <c r="Y16" s="60"/>
      <c r="Z16" s="60"/>
      <c r="AA16" s="60"/>
      <c r="AB16" s="60"/>
    </row>
    <row r="17" spans="1:31" s="18" customFormat="1" ht="15" customHeight="1" x14ac:dyDescent="0.2">
      <c r="A17" s="84"/>
      <c r="E17" s="121" t="s">
        <v>351</v>
      </c>
      <c r="F17" s="121"/>
      <c r="G17" s="121"/>
      <c r="H17" s="121"/>
      <c r="I17" s="121"/>
      <c r="J17" s="121"/>
      <c r="K17" s="121"/>
      <c r="L17" s="121"/>
      <c r="M17" s="121"/>
      <c r="N17" s="121"/>
      <c r="O17" s="121"/>
      <c r="P17" s="121"/>
      <c r="Q17" s="121"/>
      <c r="R17" s="121"/>
      <c r="S17" s="121"/>
      <c r="T17" s="121"/>
      <c r="U17" s="121"/>
      <c r="V17" s="121"/>
      <c r="W17" s="121"/>
      <c r="X17" s="121"/>
      <c r="Y17" s="121"/>
      <c r="Z17" s="121"/>
      <c r="AA17" s="121"/>
      <c r="AB17" s="121"/>
    </row>
    <row r="18" spans="1:31" s="18" customFormat="1" ht="15" customHeight="1" x14ac:dyDescent="0.2">
      <c r="A18" s="84"/>
      <c r="E18" s="134" t="s">
        <v>151</v>
      </c>
      <c r="F18" s="134"/>
      <c r="G18" s="134"/>
      <c r="H18" s="134"/>
      <c r="I18" s="134"/>
      <c r="J18" s="134"/>
      <c r="K18" s="134"/>
      <c r="L18" s="134"/>
      <c r="M18" s="134"/>
      <c r="N18" s="135"/>
      <c r="O18" s="135"/>
      <c r="P18" s="135"/>
      <c r="Q18" s="135"/>
      <c r="R18" s="135"/>
      <c r="S18" s="135" t="s">
        <v>152</v>
      </c>
      <c r="T18" s="135"/>
      <c r="U18" s="135"/>
      <c r="V18" s="135"/>
      <c r="W18" s="135"/>
      <c r="X18" s="135" t="s">
        <v>352</v>
      </c>
      <c r="Y18" s="135"/>
      <c r="Z18" s="135"/>
      <c r="AA18" s="135"/>
      <c r="AB18" s="135"/>
    </row>
    <row r="19" spans="1:31" ht="15" customHeight="1" x14ac:dyDescent="0.2">
      <c r="E19" s="225" t="str">
        <f>IF(Incentives!C16=Incentives!C4,"Before Incentives","Before Incentives")</f>
        <v>Before Incentives</v>
      </c>
      <c r="F19" s="150"/>
      <c r="G19" s="150"/>
      <c r="H19" s="150"/>
      <c r="I19" s="150"/>
      <c r="J19" s="150"/>
      <c r="K19" s="150"/>
      <c r="L19" s="150"/>
      <c r="M19" s="150"/>
      <c r="N19" s="153"/>
      <c r="O19" s="153"/>
      <c r="P19" s="153"/>
      <c r="Q19" s="153"/>
      <c r="R19" s="153"/>
      <c r="S19" s="226">
        <f>Incentives!C4</f>
        <v>2400</v>
      </c>
      <c r="T19" s="227"/>
      <c r="U19" s="227"/>
      <c r="V19" s="227"/>
      <c r="W19" s="227"/>
      <c r="X19" s="228">
        <f>Incentives!C6</f>
        <v>2.896551724137931</v>
      </c>
      <c r="Y19" s="229"/>
      <c r="Z19" s="229"/>
      <c r="AA19" s="229"/>
      <c r="AB19" s="229"/>
    </row>
    <row r="20" spans="1:31" s="18" customFormat="1" ht="15" customHeight="1" x14ac:dyDescent="0.2">
      <c r="A20" s="84"/>
      <c r="E20" s="230" t="str">
        <f>IF(Incentives!C16=Incentives!C4,"No Incentives Found","After Incentives")</f>
        <v>After Incentives</v>
      </c>
      <c r="F20" s="231"/>
      <c r="G20" s="231"/>
      <c r="H20" s="231"/>
      <c r="I20" s="231"/>
      <c r="J20" s="231"/>
      <c r="K20" s="231"/>
      <c r="L20" s="231"/>
      <c r="M20" s="231"/>
      <c r="N20" s="232"/>
      <c r="O20" s="232"/>
      <c r="P20" s="232"/>
      <c r="Q20" s="232"/>
      <c r="R20" s="232"/>
      <c r="S20" s="233">
        <f>IF(Incentives!C16=Incentives!C4,"-",Incentives!C16)</f>
        <v>2350</v>
      </c>
      <c r="T20" s="234"/>
      <c r="U20" s="234"/>
      <c r="V20" s="234"/>
      <c r="W20" s="234"/>
      <c r="X20" s="235">
        <f>IF(Incentives!C16=Incentives!C4,"-",Incentives!D16)</f>
        <v>2.8362068965517242</v>
      </c>
      <c r="Y20" s="236"/>
      <c r="Z20" s="236"/>
      <c r="AA20" s="236"/>
      <c r="AB20" s="236"/>
    </row>
    <row r="21" spans="1:31" s="117" customFormat="1" ht="15" customHeight="1" x14ac:dyDescent="0.2">
      <c r="E21" s="237"/>
      <c r="F21" s="21"/>
      <c r="G21" s="21"/>
      <c r="H21" s="21"/>
      <c r="I21" s="21"/>
      <c r="J21" s="21"/>
      <c r="K21" s="21"/>
      <c r="L21" s="21"/>
      <c r="M21" s="21"/>
      <c r="N21" s="22"/>
      <c r="O21" s="22"/>
      <c r="P21" s="22"/>
      <c r="Q21" s="22"/>
      <c r="R21" s="22"/>
      <c r="S21" s="238"/>
      <c r="T21" s="239"/>
      <c r="U21" s="239"/>
      <c r="V21" s="239"/>
      <c r="W21" s="239"/>
      <c r="X21" s="240"/>
      <c r="Y21" s="241"/>
      <c r="Z21" s="241"/>
      <c r="AA21" s="241"/>
      <c r="AB21" s="241"/>
    </row>
    <row r="22" spans="1:31" s="18" customFormat="1" ht="15" customHeight="1" x14ac:dyDescent="0.2">
      <c r="A22" s="84"/>
      <c r="E22" s="21"/>
      <c r="F22" s="21"/>
      <c r="G22" s="21"/>
      <c r="H22" s="21"/>
      <c r="I22" s="21"/>
      <c r="J22" s="21"/>
      <c r="K22" s="21"/>
      <c r="L22" s="21"/>
      <c r="M22" s="21"/>
      <c r="N22" s="22"/>
      <c r="O22" s="22"/>
      <c r="P22" s="22"/>
      <c r="Q22" s="22"/>
      <c r="R22" s="22"/>
      <c r="S22" s="20"/>
      <c r="T22" s="20"/>
      <c r="U22" s="20"/>
      <c r="V22" s="20"/>
      <c r="W22" s="20"/>
      <c r="X22" s="23"/>
      <c r="Y22" s="23"/>
      <c r="Z22" s="23"/>
      <c r="AA22" s="23"/>
      <c r="AB22" s="23"/>
    </row>
    <row r="23" spans="1:31" s="20" customFormat="1" ht="15" customHeight="1" x14ac:dyDescent="0.2">
      <c r="B23" s="124" t="s">
        <v>1</v>
      </c>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row>
    <row r="24" spans="1:31" ht="15" customHeight="1" x14ac:dyDescent="0.2">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row>
    <row r="25" spans="1:31" ht="15" customHeight="1" x14ac:dyDescent="0.2">
      <c r="B25" s="130" t="s">
        <v>265</v>
      </c>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row>
    <row r="26" spans="1:31" ht="15" customHeight="1" x14ac:dyDescent="0.2">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row>
    <row r="27" spans="1:31" ht="15" customHeight="1" x14ac:dyDescent="0.2">
      <c r="B27" s="130"/>
      <c r="C27" s="130"/>
      <c r="D27" s="130"/>
      <c r="E27" s="130"/>
      <c r="F27" s="130"/>
      <c r="G27" s="130"/>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row>
    <row r="28" spans="1:31" ht="15" customHeight="1" x14ac:dyDescent="0.2">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row>
    <row r="29" spans="1:31" ht="15" customHeight="1" x14ac:dyDescent="0.2">
      <c r="B29" s="130"/>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row>
    <row r="30" spans="1:31" s="24" customFormat="1" ht="15" customHeight="1" x14ac:dyDescent="0.2">
      <c r="A30" s="84"/>
      <c r="B30" s="130"/>
      <c r="C30" s="130"/>
      <c r="D30" s="130"/>
      <c r="E30" s="130"/>
      <c r="F30" s="130"/>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row>
    <row r="31" spans="1:31" s="24" customFormat="1" ht="15" customHeight="1" x14ac:dyDescent="0.2">
      <c r="A31" s="84"/>
      <c r="B31" s="130"/>
      <c r="C31" s="130"/>
      <c r="D31" s="130"/>
      <c r="E31" s="130"/>
      <c r="F31" s="130"/>
      <c r="G31" s="130"/>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row>
    <row r="32" spans="1:31" s="45" customFormat="1" ht="15" customHeight="1" x14ac:dyDescent="0.2">
      <c r="A32" s="84"/>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row>
    <row r="33" spans="1:31" ht="15" customHeight="1" x14ac:dyDescent="0.2">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row>
    <row r="34" spans="1:31" s="20" customFormat="1" ht="15" customHeight="1" x14ac:dyDescent="0.2">
      <c r="B34" s="124" t="s">
        <v>2</v>
      </c>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row>
    <row r="36" spans="1:31" ht="15" customHeight="1" x14ac:dyDescent="0.2">
      <c r="B36" s="131" t="s">
        <v>266</v>
      </c>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row>
    <row r="37" spans="1:31" s="24" customFormat="1" ht="15" customHeight="1" x14ac:dyDescent="0.2">
      <c r="A37" s="84"/>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row>
    <row r="38" spans="1:31" ht="15" customHeight="1" x14ac:dyDescent="0.2">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row>
    <row r="39" spans="1:31" s="45" customFormat="1" ht="15" customHeight="1" x14ac:dyDescent="0.2">
      <c r="A39" s="84"/>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row>
    <row r="40" spans="1:31" s="117" customFormat="1" ht="15" customHeight="1" x14ac:dyDescent="0.2">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row>
    <row r="41" spans="1:31" s="117" customFormat="1" ht="15" customHeight="1" x14ac:dyDescent="0.2">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row>
    <row r="42" spans="1:31" s="117" customFormat="1" ht="15" customHeight="1" x14ac:dyDescent="0.2">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row>
    <row r="43" spans="1:31" s="117" customFormat="1" ht="15" customHeight="1" x14ac:dyDescent="0.2">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row>
    <row r="44" spans="1:31" s="24" customFormat="1" ht="15" customHeight="1" x14ac:dyDescent="0.2">
      <c r="A44" s="84"/>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row>
    <row r="45" spans="1:31" s="24" customFormat="1" ht="15" customHeight="1" x14ac:dyDescent="0.2">
      <c r="A45" s="84"/>
      <c r="B45" s="131" t="s">
        <v>268</v>
      </c>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row>
    <row r="46" spans="1:31" s="24" customFormat="1" ht="15" customHeight="1" x14ac:dyDescent="0.2">
      <c r="A46" s="84"/>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row>
    <row r="47" spans="1:31" s="24" customFormat="1" ht="15" customHeight="1" x14ac:dyDescent="0.2">
      <c r="A47" s="84"/>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row>
    <row r="48" spans="1:31" s="24" customFormat="1" ht="15" customHeight="1" x14ac:dyDescent="0.2">
      <c r="A48" s="84"/>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row>
    <row r="49" spans="1:33" s="24" customFormat="1" ht="15" customHeight="1" x14ac:dyDescent="0.2">
      <c r="A49" s="84"/>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row>
    <row r="50" spans="1:33" s="24" customFormat="1" ht="15" customHeight="1" x14ac:dyDescent="0.2">
      <c r="A50" s="84"/>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row>
    <row r="51" spans="1:33" s="24" customFormat="1" ht="15" customHeight="1" x14ac:dyDescent="0.2">
      <c r="A51" s="84"/>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row>
    <row r="52" spans="1:33" s="24" customFormat="1" ht="15" customHeight="1" x14ac:dyDescent="0.2">
      <c r="A52" s="84"/>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row>
    <row r="53" spans="1:33" s="24" customFormat="1" ht="15" customHeight="1" x14ac:dyDescent="0.2">
      <c r="A53" s="84"/>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row>
    <row r="54" spans="1:33" ht="15" customHeight="1" x14ac:dyDescent="0.2">
      <c r="B54" s="128" t="s">
        <v>203</v>
      </c>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24"/>
      <c r="AG54" s="24"/>
    </row>
    <row r="55" spans="1:33" ht="15" customHeight="1" x14ac:dyDescent="0.2">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24"/>
      <c r="AG55" s="24"/>
    </row>
    <row r="56" spans="1:33" s="20" customFormat="1" ht="15" customHeight="1" x14ac:dyDescent="0.2">
      <c r="B56" s="19"/>
      <c r="C56" s="19"/>
      <c r="D56" s="19"/>
    </row>
    <row r="57" spans="1:33" ht="15" customHeight="1" x14ac:dyDescent="0.2">
      <c r="B57" s="54"/>
      <c r="C57" s="54"/>
      <c r="D57" s="54"/>
      <c r="E57" s="54"/>
      <c r="F57" s="54"/>
      <c r="G57" s="54"/>
      <c r="H57" s="126" t="s">
        <v>204</v>
      </c>
      <c r="I57" s="126"/>
      <c r="J57" s="126"/>
      <c r="K57" s="126"/>
      <c r="L57" s="126"/>
      <c r="M57" s="126"/>
      <c r="N57" s="126"/>
      <c r="O57" s="126"/>
      <c r="P57" s="126"/>
      <c r="Q57" s="55"/>
      <c r="R57" s="54"/>
      <c r="S57" s="54"/>
      <c r="T57" s="54"/>
      <c r="U57" s="54"/>
      <c r="V57" s="54"/>
      <c r="W57" s="126" t="s">
        <v>205</v>
      </c>
      <c r="X57" s="126"/>
      <c r="Y57" s="126"/>
      <c r="Z57" s="126"/>
      <c r="AA57" s="126"/>
      <c r="AB57" s="126"/>
      <c r="AC57" s="126"/>
      <c r="AD57" s="126"/>
      <c r="AE57" s="126"/>
      <c r="AF57" s="24"/>
      <c r="AG57" s="24"/>
    </row>
    <row r="58" spans="1:33" ht="15" customHeight="1" x14ac:dyDescent="0.2">
      <c r="B58" s="54"/>
      <c r="C58" s="54"/>
      <c r="D58" s="54"/>
      <c r="E58" s="54"/>
      <c r="F58" s="54"/>
      <c r="G58" s="54"/>
      <c r="H58" s="125" t="s">
        <v>206</v>
      </c>
      <c r="I58" s="125"/>
      <c r="J58" s="125"/>
      <c r="K58" s="125"/>
      <c r="L58" s="125"/>
      <c r="M58" s="125"/>
      <c r="N58" s="125"/>
      <c r="O58" s="125"/>
      <c r="P58" s="125"/>
      <c r="Q58" s="54"/>
      <c r="R58" s="54"/>
      <c r="S58" s="54"/>
      <c r="T58" s="54"/>
      <c r="U58" s="54"/>
      <c r="V58" s="54"/>
      <c r="W58" s="125" t="s">
        <v>207</v>
      </c>
      <c r="X58" s="125"/>
      <c r="Y58" s="125"/>
      <c r="Z58" s="125"/>
      <c r="AA58" s="125"/>
      <c r="AB58" s="125"/>
      <c r="AC58" s="125"/>
      <c r="AD58" s="125"/>
      <c r="AE58" s="125"/>
      <c r="AF58" s="24"/>
      <c r="AG58" s="24"/>
    </row>
    <row r="59" spans="1:33" ht="15" customHeight="1" x14ac:dyDescent="0.2">
      <c r="B59" s="54"/>
      <c r="C59" s="54"/>
      <c r="D59" s="54"/>
      <c r="E59" s="54"/>
      <c r="F59" s="54"/>
      <c r="G59" s="54"/>
      <c r="H59" s="125" t="s">
        <v>208</v>
      </c>
      <c r="I59" s="125"/>
      <c r="J59" s="125"/>
      <c r="K59" s="125"/>
      <c r="L59" s="125"/>
      <c r="M59" s="125"/>
      <c r="N59" s="125"/>
      <c r="O59" s="125"/>
      <c r="P59" s="125"/>
      <c r="Q59" s="54"/>
      <c r="R59" s="54"/>
      <c r="S59" s="54"/>
      <c r="T59" s="54"/>
      <c r="U59" s="54"/>
      <c r="V59" s="54"/>
      <c r="W59" s="125" t="s">
        <v>209</v>
      </c>
      <c r="X59" s="125"/>
      <c r="Y59" s="125"/>
      <c r="Z59" s="125"/>
      <c r="AA59" s="125"/>
      <c r="AB59" s="125"/>
      <c r="AC59" s="125"/>
      <c r="AD59" s="125"/>
      <c r="AE59" s="125"/>
      <c r="AF59" s="24"/>
      <c r="AG59" s="24"/>
    </row>
    <row r="60" spans="1:33" ht="15" customHeight="1" x14ac:dyDescent="0.2">
      <c r="B60" s="54"/>
      <c r="C60" s="54"/>
      <c r="D60" s="54"/>
      <c r="E60" s="54"/>
      <c r="F60" s="54"/>
      <c r="G60" s="54"/>
      <c r="H60" s="125" t="s">
        <v>210</v>
      </c>
      <c r="I60" s="125"/>
      <c r="J60" s="125"/>
      <c r="K60" s="125"/>
      <c r="L60" s="125"/>
      <c r="M60" s="125"/>
      <c r="N60" s="125"/>
      <c r="O60" s="125"/>
      <c r="P60" s="125"/>
      <c r="Q60" s="54"/>
      <c r="R60" s="54"/>
      <c r="S60" s="54"/>
      <c r="T60" s="54"/>
      <c r="U60" s="54"/>
      <c r="V60" s="54"/>
      <c r="W60" s="125"/>
      <c r="X60" s="125"/>
      <c r="Y60" s="125"/>
      <c r="Z60" s="125"/>
      <c r="AA60" s="125"/>
      <c r="AB60" s="125"/>
      <c r="AC60" s="125"/>
      <c r="AD60" s="125"/>
      <c r="AE60" s="125"/>
      <c r="AF60" s="24"/>
      <c r="AG60" s="24"/>
    </row>
    <row r="61" spans="1:33" ht="15" customHeight="1" x14ac:dyDescent="0.2">
      <c r="B61" s="54"/>
      <c r="C61" s="54"/>
      <c r="D61" s="54"/>
      <c r="E61" s="54"/>
      <c r="F61" s="54"/>
      <c r="G61" s="54"/>
      <c r="H61" s="125" t="s">
        <v>211</v>
      </c>
      <c r="I61" s="125"/>
      <c r="J61" s="125"/>
      <c r="K61" s="125"/>
      <c r="L61" s="125"/>
      <c r="M61" s="125"/>
      <c r="N61" s="125"/>
      <c r="O61" s="125"/>
      <c r="P61" s="125"/>
      <c r="Q61" s="54"/>
      <c r="R61" s="54"/>
      <c r="S61" s="54"/>
      <c r="T61" s="54"/>
      <c r="U61" s="54"/>
      <c r="V61" s="54"/>
      <c r="W61" s="125"/>
      <c r="X61" s="125"/>
      <c r="Y61" s="125"/>
      <c r="Z61" s="125"/>
      <c r="AA61" s="125"/>
      <c r="AB61" s="125"/>
      <c r="AC61" s="125"/>
      <c r="AD61" s="125"/>
      <c r="AE61" s="125"/>
      <c r="AF61" s="24"/>
      <c r="AG61" s="24"/>
    </row>
    <row r="62" spans="1:33" ht="15" customHeight="1" x14ac:dyDescent="0.2">
      <c r="B62" s="54"/>
      <c r="C62" s="54"/>
      <c r="D62" s="54"/>
      <c r="E62" s="54"/>
      <c r="F62" s="54"/>
      <c r="G62" s="54"/>
      <c r="H62" s="125"/>
      <c r="I62" s="125"/>
      <c r="J62" s="125"/>
      <c r="K62" s="125"/>
      <c r="L62" s="125"/>
      <c r="M62" s="125"/>
      <c r="N62" s="125"/>
      <c r="O62" s="125"/>
      <c r="P62" s="125"/>
      <c r="Q62" s="54"/>
      <c r="R62" s="54"/>
      <c r="S62" s="54"/>
      <c r="T62" s="54"/>
      <c r="U62" s="54"/>
      <c r="V62" s="54"/>
      <c r="W62" s="125"/>
      <c r="X62" s="125"/>
      <c r="Y62" s="125"/>
      <c r="Z62" s="125"/>
      <c r="AA62" s="125"/>
      <c r="AB62" s="125"/>
      <c r="AC62" s="125"/>
      <c r="AD62" s="125"/>
      <c r="AE62" s="125"/>
      <c r="AF62" s="24"/>
      <c r="AG62" s="24"/>
    </row>
    <row r="63" spans="1:33" ht="15" customHeight="1" x14ac:dyDescent="0.2">
      <c r="B63" s="54"/>
      <c r="C63" s="54"/>
      <c r="D63" s="54"/>
      <c r="E63" s="54"/>
      <c r="F63" s="54"/>
      <c r="G63" s="54"/>
      <c r="H63" s="125"/>
      <c r="I63" s="125"/>
      <c r="J63" s="125"/>
      <c r="K63" s="125"/>
      <c r="L63" s="125"/>
      <c r="M63" s="125"/>
      <c r="N63" s="125"/>
      <c r="O63" s="125"/>
      <c r="P63" s="125"/>
      <c r="Q63" s="54"/>
      <c r="R63" s="54"/>
      <c r="S63" s="54"/>
      <c r="T63" s="54"/>
      <c r="U63" s="54"/>
      <c r="V63" s="54"/>
      <c r="W63" s="125"/>
      <c r="X63" s="125"/>
      <c r="Y63" s="125"/>
      <c r="Z63" s="125"/>
      <c r="AA63" s="125"/>
      <c r="AB63" s="125"/>
      <c r="AC63" s="125"/>
      <c r="AD63" s="125"/>
      <c r="AE63" s="125"/>
      <c r="AF63" s="24"/>
      <c r="AG63" s="24"/>
    </row>
    <row r="64" spans="1:33" ht="15" customHeight="1" x14ac:dyDescent="0.2">
      <c r="B64" s="54"/>
      <c r="C64" s="54"/>
      <c r="D64" s="54"/>
      <c r="E64" s="54"/>
      <c r="F64" s="54"/>
      <c r="G64" s="54"/>
      <c r="H64" s="126" t="s">
        <v>212</v>
      </c>
      <c r="I64" s="126"/>
      <c r="J64" s="126"/>
      <c r="K64" s="126"/>
      <c r="L64" s="126"/>
      <c r="M64" s="126"/>
      <c r="N64" s="126"/>
      <c r="O64" s="126"/>
      <c r="P64" s="126"/>
      <c r="Q64" s="55"/>
      <c r="R64" s="54"/>
      <c r="S64" s="54"/>
      <c r="T64" s="54"/>
      <c r="U64" s="54"/>
      <c r="V64" s="54"/>
      <c r="W64" s="126" t="s">
        <v>213</v>
      </c>
      <c r="X64" s="126"/>
      <c r="Y64" s="126"/>
      <c r="Z64" s="126"/>
      <c r="AA64" s="126"/>
      <c r="AB64" s="126"/>
      <c r="AC64" s="126"/>
      <c r="AD64" s="126"/>
      <c r="AE64" s="126"/>
      <c r="AF64" s="24"/>
      <c r="AG64" s="24"/>
    </row>
    <row r="65" spans="2:33" ht="15" customHeight="1" x14ac:dyDescent="0.2">
      <c r="B65" s="54"/>
      <c r="C65" s="54"/>
      <c r="D65" s="54"/>
      <c r="E65" s="54"/>
      <c r="F65" s="54"/>
      <c r="G65" s="54"/>
      <c r="H65" s="125" t="s">
        <v>214</v>
      </c>
      <c r="I65" s="125"/>
      <c r="J65" s="125"/>
      <c r="K65" s="125"/>
      <c r="L65" s="125"/>
      <c r="M65" s="125"/>
      <c r="N65" s="125"/>
      <c r="O65" s="125"/>
      <c r="P65" s="125"/>
      <c r="Q65" s="54"/>
      <c r="R65" s="54"/>
      <c r="S65" s="54"/>
      <c r="T65" s="54"/>
      <c r="U65" s="54"/>
      <c r="V65" s="54"/>
      <c r="W65" s="125" t="s">
        <v>215</v>
      </c>
      <c r="X65" s="125"/>
      <c r="Y65" s="125"/>
      <c r="Z65" s="125"/>
      <c r="AA65" s="125"/>
      <c r="AB65" s="125"/>
      <c r="AC65" s="125"/>
      <c r="AD65" s="125"/>
      <c r="AE65" s="125"/>
      <c r="AF65" s="24"/>
      <c r="AG65" s="24"/>
    </row>
    <row r="66" spans="2:33" ht="15" customHeight="1" x14ac:dyDescent="0.2">
      <c r="B66" s="54"/>
      <c r="C66" s="54"/>
      <c r="D66" s="54"/>
      <c r="E66" s="54"/>
      <c r="F66" s="54"/>
      <c r="G66" s="54"/>
      <c r="H66" s="125" t="s">
        <v>216</v>
      </c>
      <c r="I66" s="125"/>
      <c r="J66" s="125"/>
      <c r="K66" s="125"/>
      <c r="L66" s="125"/>
      <c r="M66" s="125"/>
      <c r="N66" s="125"/>
      <c r="O66" s="125"/>
      <c r="P66" s="125"/>
      <c r="Q66" s="54"/>
      <c r="R66" s="54"/>
      <c r="S66" s="54"/>
      <c r="T66" s="54"/>
      <c r="U66" s="54"/>
      <c r="V66" s="54"/>
      <c r="W66" s="125" t="s">
        <v>216</v>
      </c>
      <c r="X66" s="125"/>
      <c r="Y66" s="125"/>
      <c r="Z66" s="125"/>
      <c r="AA66" s="125"/>
      <c r="AB66" s="125"/>
      <c r="AC66" s="125"/>
      <c r="AD66" s="125"/>
      <c r="AE66" s="125"/>
      <c r="AF66" s="24"/>
      <c r="AG66" s="24"/>
    </row>
    <row r="67" spans="2:33" ht="15" customHeight="1" x14ac:dyDescent="0.2">
      <c r="B67" s="54"/>
      <c r="C67" s="54"/>
      <c r="D67" s="54"/>
      <c r="E67" s="54"/>
      <c r="F67" s="54"/>
      <c r="G67" s="54"/>
      <c r="H67" s="125"/>
      <c r="I67" s="125"/>
      <c r="J67" s="125"/>
      <c r="K67" s="125"/>
      <c r="L67" s="125"/>
      <c r="M67" s="125"/>
      <c r="N67" s="125"/>
      <c r="O67" s="125"/>
      <c r="P67" s="125"/>
      <c r="Q67" s="54"/>
      <c r="R67" s="54"/>
      <c r="S67" s="54"/>
      <c r="T67" s="54"/>
      <c r="U67" s="54"/>
      <c r="V67" s="54"/>
      <c r="W67" s="125"/>
      <c r="X67" s="125"/>
      <c r="Y67" s="125"/>
      <c r="Z67" s="125"/>
      <c r="AA67" s="125"/>
      <c r="AB67" s="125"/>
      <c r="AC67" s="125"/>
      <c r="AD67" s="125"/>
      <c r="AE67" s="125"/>
      <c r="AF67" s="24"/>
      <c r="AG67" s="24"/>
    </row>
    <row r="68" spans="2:33" ht="15" customHeight="1" x14ac:dyDescent="0.2">
      <c r="B68" s="54"/>
      <c r="C68" s="54"/>
      <c r="D68" s="54"/>
      <c r="E68" s="54"/>
      <c r="F68" s="54"/>
      <c r="G68" s="54"/>
      <c r="H68" s="125" t="s">
        <v>217</v>
      </c>
      <c r="I68" s="125"/>
      <c r="J68" s="125"/>
      <c r="K68" s="125"/>
      <c r="L68" s="125"/>
      <c r="M68" s="125"/>
      <c r="N68" s="125"/>
      <c r="O68" s="125"/>
      <c r="P68" s="125"/>
      <c r="Q68" s="54"/>
      <c r="R68" s="54"/>
      <c r="S68" s="54"/>
      <c r="T68" s="54"/>
      <c r="U68" s="54"/>
      <c r="V68" s="54"/>
      <c r="W68" s="125" t="s">
        <v>218</v>
      </c>
      <c r="X68" s="125"/>
      <c r="Y68" s="125"/>
      <c r="Z68" s="125"/>
      <c r="AA68" s="125"/>
      <c r="AB68" s="125"/>
      <c r="AC68" s="125"/>
      <c r="AD68" s="125"/>
      <c r="AE68" s="125"/>
      <c r="AF68" s="24"/>
      <c r="AG68" s="24"/>
    </row>
    <row r="69" spans="2:33" ht="15" customHeight="1" x14ac:dyDescent="0.2">
      <c r="B69" s="54"/>
      <c r="C69" s="54"/>
      <c r="D69" s="54"/>
      <c r="E69" s="54"/>
      <c r="F69" s="54"/>
      <c r="G69" s="54"/>
      <c r="H69" s="125"/>
      <c r="I69" s="125"/>
      <c r="J69" s="125"/>
      <c r="K69" s="125"/>
      <c r="L69" s="125"/>
      <c r="M69" s="125"/>
      <c r="N69" s="125"/>
      <c r="O69" s="125"/>
      <c r="P69" s="125"/>
      <c r="Q69" s="54"/>
      <c r="R69" s="54"/>
      <c r="S69" s="54"/>
      <c r="T69" s="54"/>
      <c r="U69" s="54"/>
      <c r="V69" s="54"/>
      <c r="W69" s="125" t="s">
        <v>219</v>
      </c>
      <c r="X69" s="125"/>
      <c r="Y69" s="125"/>
      <c r="Z69" s="125"/>
      <c r="AA69" s="125"/>
      <c r="AB69" s="125"/>
      <c r="AC69" s="125"/>
      <c r="AD69" s="125"/>
      <c r="AE69" s="125"/>
      <c r="AF69" s="24"/>
      <c r="AG69" s="24"/>
    </row>
    <row r="70" spans="2:33" ht="15" customHeight="1" x14ac:dyDescent="0.2">
      <c r="B70" s="54"/>
      <c r="C70" s="54"/>
      <c r="D70" s="54"/>
      <c r="E70" s="54"/>
      <c r="F70" s="54"/>
      <c r="G70" s="54"/>
      <c r="Q70" s="54"/>
      <c r="R70" s="54"/>
      <c r="S70" s="54"/>
      <c r="T70" s="54"/>
      <c r="U70" s="54"/>
      <c r="V70" s="54"/>
      <c r="W70" s="125"/>
      <c r="X70" s="125"/>
      <c r="Y70" s="125"/>
      <c r="Z70" s="125"/>
      <c r="AA70" s="125"/>
      <c r="AB70" s="125"/>
      <c r="AC70" s="125"/>
      <c r="AD70" s="125"/>
      <c r="AE70" s="125"/>
      <c r="AF70" s="24"/>
      <c r="AG70" s="24"/>
    </row>
    <row r="71" spans="2:33" ht="15" customHeight="1" x14ac:dyDescent="0.2">
      <c r="B71" s="54"/>
      <c r="C71" s="54"/>
      <c r="D71" s="54"/>
      <c r="E71" s="54"/>
      <c r="F71" s="54"/>
      <c r="G71" s="54"/>
      <c r="H71" s="126" t="s">
        <v>220</v>
      </c>
      <c r="I71" s="126"/>
      <c r="J71" s="126"/>
      <c r="K71" s="126"/>
      <c r="L71" s="126"/>
      <c r="M71" s="126"/>
      <c r="N71" s="126"/>
      <c r="O71" s="126"/>
      <c r="P71" s="126"/>
      <c r="Q71" s="55"/>
      <c r="R71" s="54"/>
      <c r="S71" s="54"/>
      <c r="T71" s="54"/>
      <c r="U71" s="54"/>
      <c r="V71" s="54"/>
      <c r="W71" s="126" t="s">
        <v>221</v>
      </c>
      <c r="X71" s="126"/>
      <c r="Y71" s="126"/>
      <c r="Z71" s="126"/>
      <c r="AA71" s="126"/>
      <c r="AB71" s="126"/>
      <c r="AC71" s="126"/>
      <c r="AD71" s="126"/>
      <c r="AE71" s="126"/>
      <c r="AF71" s="24"/>
      <c r="AG71" s="24"/>
    </row>
    <row r="72" spans="2:33" ht="15" customHeight="1" x14ac:dyDescent="0.2">
      <c r="B72" s="54"/>
      <c r="C72" s="54"/>
      <c r="D72" s="54"/>
      <c r="E72" s="54"/>
      <c r="F72" s="54"/>
      <c r="G72" s="54"/>
      <c r="H72" s="125" t="s">
        <v>222</v>
      </c>
      <c r="I72" s="125"/>
      <c r="J72" s="125"/>
      <c r="K72" s="125"/>
      <c r="L72" s="125"/>
      <c r="M72" s="125"/>
      <c r="N72" s="125"/>
      <c r="O72" s="125"/>
      <c r="P72" s="125"/>
      <c r="Q72" s="54"/>
      <c r="R72" s="54"/>
      <c r="S72" s="54"/>
      <c r="T72" s="54"/>
      <c r="U72" s="54"/>
      <c r="V72" s="54"/>
      <c r="W72" s="125" t="s">
        <v>223</v>
      </c>
      <c r="X72" s="125"/>
      <c r="Y72" s="125"/>
      <c r="Z72" s="125"/>
      <c r="AA72" s="125"/>
      <c r="AB72" s="125"/>
      <c r="AC72" s="125"/>
      <c r="AD72" s="125"/>
      <c r="AE72" s="125"/>
      <c r="AF72" s="24"/>
      <c r="AG72" s="24"/>
    </row>
    <row r="73" spans="2:33" ht="15" customHeight="1" x14ac:dyDescent="0.2">
      <c r="B73" s="54"/>
      <c r="C73" s="54"/>
      <c r="D73" s="54"/>
      <c r="E73" s="54"/>
      <c r="F73" s="54"/>
      <c r="G73" s="54"/>
      <c r="H73" s="125" t="s">
        <v>224</v>
      </c>
      <c r="I73" s="125"/>
      <c r="J73" s="125"/>
      <c r="K73" s="125"/>
      <c r="L73" s="125"/>
      <c r="M73" s="125"/>
      <c r="N73" s="125"/>
      <c r="O73" s="125"/>
      <c r="P73" s="125"/>
      <c r="Q73" s="54"/>
      <c r="R73" s="54"/>
      <c r="S73" s="54"/>
      <c r="T73" s="54"/>
      <c r="U73" s="54"/>
      <c r="V73" s="54"/>
      <c r="W73" s="125" t="s">
        <v>225</v>
      </c>
      <c r="X73" s="125"/>
      <c r="Y73" s="125"/>
      <c r="Z73" s="125"/>
      <c r="AA73" s="125"/>
      <c r="AB73" s="125"/>
      <c r="AC73" s="125"/>
      <c r="AD73" s="125"/>
      <c r="AE73" s="125"/>
      <c r="AF73" s="24"/>
      <c r="AG73" s="24"/>
    </row>
    <row r="74" spans="2:33" ht="15" customHeight="1" x14ac:dyDescent="0.2">
      <c r="B74" s="54"/>
      <c r="C74" s="54"/>
      <c r="D74" s="54"/>
      <c r="E74" s="54"/>
      <c r="F74" s="54"/>
      <c r="G74" s="54"/>
      <c r="H74" s="125"/>
      <c r="I74" s="125"/>
      <c r="J74" s="125"/>
      <c r="K74" s="125"/>
      <c r="L74" s="125"/>
      <c r="M74" s="125"/>
      <c r="N74" s="125"/>
      <c r="O74" s="125"/>
      <c r="P74" s="125"/>
      <c r="Q74" s="54"/>
      <c r="R74" s="54"/>
      <c r="S74" s="54"/>
      <c r="T74" s="54"/>
      <c r="U74" s="54"/>
      <c r="V74" s="54"/>
      <c r="W74" s="125"/>
      <c r="X74" s="125"/>
      <c r="Y74" s="125"/>
      <c r="Z74" s="125"/>
      <c r="AA74" s="125"/>
      <c r="AB74" s="125"/>
      <c r="AC74" s="125"/>
      <c r="AD74" s="125"/>
      <c r="AE74" s="125"/>
      <c r="AF74" s="24"/>
      <c r="AG74" s="24"/>
    </row>
    <row r="75" spans="2:33" ht="15" customHeight="1" x14ac:dyDescent="0.2">
      <c r="B75" s="54"/>
      <c r="C75" s="54"/>
      <c r="D75" s="54"/>
      <c r="E75" s="54"/>
      <c r="F75" s="54"/>
      <c r="G75" s="54"/>
      <c r="H75" s="125" t="s">
        <v>227</v>
      </c>
      <c r="I75" s="125"/>
      <c r="J75" s="125"/>
      <c r="K75" s="125"/>
      <c r="L75" s="125"/>
      <c r="M75" s="125"/>
      <c r="N75" s="125"/>
      <c r="O75" s="125"/>
      <c r="P75" s="125"/>
      <c r="Q75" s="54"/>
      <c r="R75" s="54"/>
      <c r="S75" s="54"/>
      <c r="T75" s="54"/>
      <c r="U75" s="54"/>
      <c r="V75" s="54"/>
      <c r="W75" s="125" t="s">
        <v>226</v>
      </c>
      <c r="X75" s="125"/>
      <c r="Y75" s="125"/>
      <c r="Z75" s="125"/>
      <c r="AA75" s="125"/>
      <c r="AB75" s="125"/>
      <c r="AC75" s="125"/>
      <c r="AD75" s="125"/>
      <c r="AE75" s="125"/>
      <c r="AF75" s="24"/>
      <c r="AG75" s="24"/>
    </row>
    <row r="76" spans="2:33" ht="15" customHeight="1" x14ac:dyDescent="0.2">
      <c r="B76" s="54"/>
      <c r="C76" s="54"/>
      <c r="D76" s="54"/>
      <c r="E76" s="54"/>
      <c r="F76" s="54"/>
      <c r="G76" s="54"/>
      <c r="H76" s="125" t="s">
        <v>258</v>
      </c>
      <c r="I76" s="125"/>
      <c r="J76" s="125"/>
      <c r="K76" s="125"/>
      <c r="L76" s="125"/>
      <c r="M76" s="125"/>
      <c r="N76" s="125"/>
      <c r="O76" s="125"/>
      <c r="P76" s="125"/>
      <c r="Q76" s="54"/>
      <c r="R76" s="54"/>
      <c r="S76" s="54"/>
      <c r="T76" s="54"/>
      <c r="U76" s="54"/>
      <c r="V76" s="54"/>
      <c r="W76" s="125"/>
      <c r="X76" s="125"/>
      <c r="Y76" s="125"/>
      <c r="Z76" s="125"/>
      <c r="AA76" s="125"/>
      <c r="AB76" s="125"/>
      <c r="AC76" s="125"/>
      <c r="AD76" s="125"/>
      <c r="AE76" s="125"/>
      <c r="AF76" s="24"/>
      <c r="AG76" s="24"/>
    </row>
    <row r="77" spans="2:33" ht="15" customHeight="1" x14ac:dyDescent="0.2">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4"/>
      <c r="AG77" s="24"/>
    </row>
    <row r="78" spans="2:33" ht="15" customHeight="1" x14ac:dyDescent="0.2">
      <c r="B78" s="130" t="s">
        <v>267</v>
      </c>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24"/>
      <c r="AG78" s="24"/>
    </row>
    <row r="79" spans="2:33" ht="15" customHeight="1" x14ac:dyDescent="0.2">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24"/>
      <c r="AG79" s="24"/>
    </row>
    <row r="80" spans="2:33" ht="15" customHeight="1" x14ac:dyDescent="0.2">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24"/>
      <c r="AG80" s="24"/>
    </row>
    <row r="81" spans="1:33" ht="15" customHeight="1" x14ac:dyDescent="0.2">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24"/>
      <c r="AG81" s="24"/>
    </row>
    <row r="82" spans="1:33" s="45" customFormat="1" ht="15" customHeight="1" x14ac:dyDescent="0.2">
      <c r="A82" s="84"/>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row>
    <row r="83" spans="1:33" s="117" customFormat="1" ht="15" customHeight="1" x14ac:dyDescent="0.2">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c r="Z83" s="118"/>
      <c r="AA83" s="118"/>
      <c r="AB83" s="118"/>
      <c r="AC83" s="118"/>
      <c r="AD83" s="118"/>
      <c r="AE83" s="118"/>
    </row>
    <row r="84" spans="1:33" s="117" customFormat="1" ht="15" customHeight="1" x14ac:dyDescent="0.2">
      <c r="B84" s="118"/>
      <c r="C84" s="118"/>
      <c r="D84" s="118"/>
      <c r="E84" s="118"/>
      <c r="F84" s="118"/>
      <c r="G84" s="118"/>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row>
    <row r="85" spans="1:33" s="117" customFormat="1" ht="15" customHeight="1" x14ac:dyDescent="0.2">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118"/>
      <c r="AB85" s="118"/>
      <c r="AC85" s="118"/>
      <c r="AD85" s="118"/>
      <c r="AE85" s="118"/>
    </row>
    <row r="86" spans="1:33" ht="15" customHeight="1" x14ac:dyDescent="0.2">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row>
    <row r="87" spans="1:33" ht="15" customHeight="1" x14ac:dyDescent="0.25">
      <c r="B87" s="124" t="s">
        <v>3</v>
      </c>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38"/>
      <c r="AG87" s="38"/>
    </row>
    <row r="88" spans="1:33" ht="15" customHeight="1" x14ac:dyDescent="0.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38"/>
      <c r="AG88" s="38"/>
    </row>
    <row r="89" spans="1:33" ht="15" customHeight="1" x14ac:dyDescent="0.2">
      <c r="B89" s="130" t="str">
        <f>"We recommend replacing the "&amp;LOWER(Analysis!B9)&amp;" blade with a higher efficiency "&amp;LOWER(Analysis!B17)&amp;" fan blade in the manufacturing dust collection system."&amp;"  Improved aerodynamics will enable the fan to move air more efficiently, reducing the power required from the fan motor, thus reducing associated annual energy consumption by "&amp;TEXT(Analysis!C25/Analysis!C5,"#0%")&amp;"."</f>
        <v>We recommend replacing the radial blade with a higher efficiency radial-tip fan blade in the manufacturing dust collection system.  Improved aerodynamics will enable the fan to move air more efficiently, reducing the power required from the fan motor, thus reducing associated annual energy consumption by 29%.</v>
      </c>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37"/>
      <c r="AG89" s="37"/>
    </row>
    <row r="90" spans="1:33" ht="15" customHeight="1" x14ac:dyDescent="0.2">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37"/>
      <c r="AG90" s="37"/>
    </row>
    <row r="91" spans="1:33" ht="15" customHeight="1" x14ac:dyDescent="0.2">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37"/>
      <c r="AG91" s="37"/>
    </row>
    <row r="92" spans="1:33" ht="15.75" x14ac:dyDescent="0.2">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37"/>
      <c r="AG92" s="37"/>
    </row>
    <row r="93" spans="1:33" ht="15" customHeight="1" x14ac:dyDescent="0.2">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24"/>
      <c r="AG93" s="24"/>
    </row>
    <row r="94" spans="1:33" ht="15" customHeight="1" x14ac:dyDescent="0.2">
      <c r="B94" s="131" t="str">
        <f>"If the previously mentioned actions are taken, they will save "&amp;TEXT(Analysis!C25,"###,###,###")&amp;" kWh annually and result in an annual cost savings of "&amp;TEXT(Analysis!C39,"$###,###,###")&amp;" for a net payback of "&amp;TEXT(Analysis!C41,"#0.0")&amp;" years after an implementation cost of "&amp;TEXT(Analysis!C40,"$###,###,###")&amp;"."</f>
        <v>If the previously mentioned actions are taken, they will save 2,857 kWh annually and result in an annual cost savings of $829 for a net payback of 2.9 years after an implementation cost of $2,400.</v>
      </c>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39"/>
      <c r="AG94" s="39"/>
    </row>
    <row r="95" spans="1:33" ht="15" customHeight="1" x14ac:dyDescent="0.2">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39"/>
      <c r="AG95" s="39"/>
    </row>
    <row r="96" spans="1:33" s="52" customFormat="1" ht="15" customHeight="1" x14ac:dyDescent="0.2">
      <c r="A96" s="84"/>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39"/>
      <c r="AG96" s="39"/>
    </row>
    <row r="97" spans="1:33" s="52" customFormat="1" ht="15" customHeight="1" x14ac:dyDescent="0.2">
      <c r="A97" s="84"/>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39"/>
      <c r="AG97" s="39"/>
    </row>
    <row r="98" spans="1:33" ht="17.25" customHeight="1" x14ac:dyDescent="0.2">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row>
    <row r="99" spans="1:33" s="24" customFormat="1" ht="15" customHeight="1" x14ac:dyDescent="0.2">
      <c r="A99" s="84"/>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row>
    <row r="100" spans="1:33" ht="15" customHeight="1" x14ac:dyDescent="0.2">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row>
    <row r="101" spans="1:33" s="24" customFormat="1" ht="15" customHeight="1" x14ac:dyDescent="0.2">
      <c r="A101" s="84"/>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row>
    <row r="102" spans="1:33" s="24" customFormat="1" ht="15" customHeight="1" x14ac:dyDescent="0.2">
      <c r="A102" s="84"/>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row>
    <row r="103" spans="1:33" s="24" customFormat="1" ht="15" customHeight="1" x14ac:dyDescent="0.2">
      <c r="A103" s="84"/>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row>
    <row r="104" spans="1:33" s="24" customFormat="1" ht="15" customHeight="1" x14ac:dyDescent="0.2">
      <c r="A104" s="84"/>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row>
    <row r="105" spans="1:33" s="24" customFormat="1" ht="15" customHeight="1" x14ac:dyDescent="0.2">
      <c r="A105" s="84"/>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row>
    <row r="106" spans="1:33" ht="15" customHeight="1" x14ac:dyDescent="0.2">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row>
    <row r="107" spans="1:33" ht="15" customHeight="1" x14ac:dyDescent="0.2">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row>
    <row r="108" spans="1:33" ht="15" customHeight="1" x14ac:dyDescent="0.2">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row>
    <row r="109" spans="1:33" ht="15" customHeight="1" x14ac:dyDescent="0.2">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row>
    <row r="110" spans="1:33" ht="15" customHeight="1" x14ac:dyDescent="0.2">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row>
    <row r="111" spans="1:33" ht="15" customHeight="1" x14ac:dyDescent="0.2">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row>
    <row r="112" spans="1:33" ht="15" customHeight="1" x14ac:dyDescent="0.2">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row>
    <row r="113" spans="1:33" ht="15" customHeight="1" x14ac:dyDescent="0.2">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row>
    <row r="114" spans="1:33" ht="15" customHeight="1" x14ac:dyDescent="0.2">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row>
    <row r="115" spans="1:33" ht="15" customHeight="1" x14ac:dyDescent="0.2">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row>
    <row r="116" spans="1:33" s="24" customFormat="1" ht="15" customHeight="1" x14ac:dyDescent="0.2">
      <c r="A116" s="84"/>
      <c r="B116" s="132" t="s">
        <v>228</v>
      </c>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41"/>
      <c r="AG116" s="41"/>
    </row>
    <row r="117" spans="1:33" s="24" customFormat="1" ht="15" customHeight="1" x14ac:dyDescent="0.2">
      <c r="A117" s="84"/>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row>
    <row r="118" spans="1:33" s="117" customFormat="1" ht="15" customHeight="1" x14ac:dyDescent="0.2">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row>
    <row r="119" spans="1:33" s="117" customFormat="1" ht="15" customHeight="1" x14ac:dyDescent="0.2">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row>
    <row r="120" spans="1:33" s="117" customFormat="1" ht="15" customHeight="1" x14ac:dyDescent="0.2">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row>
    <row r="121" spans="1:33" s="117" customFormat="1" ht="15" customHeight="1" x14ac:dyDescent="0.2">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row>
    <row r="122" spans="1:33" s="117" customFormat="1" ht="15" customHeight="1" x14ac:dyDescent="0.2">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row>
    <row r="123" spans="1:33" s="117" customFormat="1" ht="15" customHeight="1" x14ac:dyDescent="0.2">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row>
    <row r="124" spans="1:33" s="117" customFormat="1" ht="15" customHeight="1" x14ac:dyDescent="0.2">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row>
    <row r="125" spans="1:33" s="117" customFormat="1" ht="15" customHeight="1" x14ac:dyDescent="0.2">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row>
    <row r="126" spans="1:33" s="117" customFormat="1" ht="15" customHeight="1" x14ac:dyDescent="0.2">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row>
    <row r="127" spans="1:33" s="117" customFormat="1" ht="15" customHeight="1" x14ac:dyDescent="0.2">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row>
    <row r="128" spans="1:33" s="24" customFormat="1" ht="15" customHeight="1" x14ac:dyDescent="0.2">
      <c r="A128" s="84"/>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row>
    <row r="129" spans="1:33" s="24" customFormat="1" ht="15" customHeight="1" x14ac:dyDescent="0.2">
      <c r="A129" s="84"/>
      <c r="B129" s="133" t="s">
        <v>202</v>
      </c>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42"/>
      <c r="AG129" s="42"/>
    </row>
    <row r="130" spans="1:33" s="24" customFormat="1" ht="15" customHeight="1" x14ac:dyDescent="0.2">
      <c r="A130" s="84"/>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row>
    <row r="131" spans="1:33" s="24" customFormat="1" ht="15" customHeight="1" x14ac:dyDescent="0.25">
      <c r="A131" s="84"/>
      <c r="B131" s="130" t="s">
        <v>229</v>
      </c>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40"/>
      <c r="AG131" s="40"/>
    </row>
    <row r="132" spans="1:33" s="24" customFormat="1" ht="15" customHeight="1" x14ac:dyDescent="0.25">
      <c r="A132" s="84"/>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40"/>
      <c r="AG132" s="40"/>
    </row>
    <row r="133" spans="1:33" s="24" customFormat="1" ht="15" customHeight="1" x14ac:dyDescent="0.25">
      <c r="A133" s="84"/>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40"/>
      <c r="AG133" s="40"/>
    </row>
    <row r="134" spans="1:33" s="24" customFormat="1" ht="15.75" x14ac:dyDescent="0.25">
      <c r="A134" s="84"/>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40"/>
      <c r="AG134" s="40"/>
    </row>
    <row r="135" spans="1:33" s="24" customFormat="1" ht="15" customHeight="1" x14ac:dyDescent="0.2">
      <c r="A135" s="84"/>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row>
    <row r="136" spans="1:33" s="24" customFormat="1" ht="15" customHeight="1" x14ac:dyDescent="0.2">
      <c r="A136" s="84"/>
      <c r="B136" s="130" t="s">
        <v>230</v>
      </c>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43"/>
      <c r="AG136" s="43"/>
    </row>
    <row r="137" spans="1:33" s="24" customFormat="1" ht="15.75" x14ac:dyDescent="0.2">
      <c r="A137" s="84"/>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43"/>
      <c r="AG137" s="43"/>
    </row>
    <row r="138" spans="1:33" s="24" customFormat="1" ht="15" customHeight="1" x14ac:dyDescent="0.2">
      <c r="A138" s="84"/>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row>
    <row r="139" spans="1:33" s="24" customFormat="1" ht="15" customHeight="1" x14ac:dyDescent="0.2">
      <c r="A139" s="84"/>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row>
    <row r="140" spans="1:33" s="45" customFormat="1" ht="15" customHeight="1" x14ac:dyDescent="0.2">
      <c r="A140" s="84"/>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row>
    <row r="141" spans="1:33" s="45" customFormat="1" ht="15" customHeight="1" x14ac:dyDescent="0.2">
      <c r="A141" s="84"/>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row>
    <row r="142" spans="1:33" s="24" customFormat="1" ht="15" customHeight="1" x14ac:dyDescent="0.2">
      <c r="A142" s="84"/>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row>
    <row r="143" spans="1:33" s="24" customFormat="1" ht="15" customHeight="1" x14ac:dyDescent="0.2">
      <c r="A143" s="84"/>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row>
    <row r="144" spans="1:33" s="52" customFormat="1" ht="15" customHeight="1" x14ac:dyDescent="0.2">
      <c r="A144" s="84"/>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row>
    <row r="145" spans="1:32" s="24" customFormat="1" ht="15" customHeight="1" x14ac:dyDescent="0.2">
      <c r="A145" s="84"/>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row>
    <row r="146" spans="1:32" s="24" customFormat="1" ht="15" customHeight="1" x14ac:dyDescent="0.2">
      <c r="A146" s="84"/>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row>
    <row r="147" spans="1:32" s="24" customFormat="1" ht="15" customHeight="1" x14ac:dyDescent="0.2">
      <c r="A147" s="84"/>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row>
    <row r="148" spans="1:32" ht="15" customHeight="1" x14ac:dyDescent="0.2">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row>
    <row r="149" spans="1:32" ht="15" customHeight="1" x14ac:dyDescent="0.2">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row>
    <row r="150" spans="1:32" ht="15" customHeight="1" x14ac:dyDescent="0.2">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row>
    <row r="151" spans="1:32" ht="15" customHeight="1" x14ac:dyDescent="0.2">
      <c r="A151" s="86"/>
      <c r="AF151" s="86"/>
    </row>
    <row r="152" spans="1:32" ht="15" customHeight="1" x14ac:dyDescent="0.2">
      <c r="A152" s="86"/>
      <c r="AF152" s="86"/>
    </row>
    <row r="153" spans="1:32" ht="15" customHeight="1" x14ac:dyDescent="0.2">
      <c r="A153" s="86"/>
      <c r="AF153" s="86"/>
    </row>
    <row r="168" spans="2:31" ht="15" customHeight="1" x14ac:dyDescent="0.2">
      <c r="B168" s="149" t="s">
        <v>9</v>
      </c>
      <c r="C168" s="149"/>
      <c r="D168" s="149"/>
      <c r="E168" s="149"/>
      <c r="F168" s="149"/>
      <c r="G168" s="149"/>
      <c r="H168" s="149" t="s">
        <v>281</v>
      </c>
      <c r="I168" s="149"/>
      <c r="J168" s="149"/>
      <c r="K168" s="149"/>
      <c r="L168" s="149"/>
      <c r="M168" s="149"/>
      <c r="N168" s="149" t="s">
        <v>10</v>
      </c>
      <c r="O168" s="149"/>
      <c r="P168" s="149"/>
      <c r="Q168" s="149"/>
      <c r="R168" s="149"/>
      <c r="S168" s="149"/>
      <c r="T168" s="149" t="s">
        <v>282</v>
      </c>
      <c r="U168" s="149"/>
      <c r="V168" s="149"/>
      <c r="W168" s="149"/>
      <c r="X168" s="149"/>
      <c r="Y168" s="149"/>
      <c r="Z168" s="149" t="s">
        <v>283</v>
      </c>
      <c r="AA168" s="149"/>
      <c r="AB168" s="149"/>
      <c r="AC168" s="149"/>
      <c r="AD168" s="149"/>
      <c r="AE168" s="149"/>
    </row>
    <row r="169" spans="2:31" ht="15" customHeight="1" x14ac:dyDescent="0.2">
      <c r="B169" s="143" t="s">
        <v>307</v>
      </c>
      <c r="C169" s="143"/>
      <c r="D169" s="143"/>
      <c r="E169" s="143"/>
      <c r="F169" s="143"/>
      <c r="G169" s="143"/>
      <c r="H169" s="142" t="s">
        <v>11</v>
      </c>
      <c r="I169" s="142"/>
      <c r="J169" s="142"/>
      <c r="K169" s="142"/>
      <c r="L169" s="142"/>
      <c r="M169" s="142"/>
      <c r="N169" s="144" t="s">
        <v>11</v>
      </c>
      <c r="O169" s="144"/>
      <c r="P169" s="144"/>
      <c r="Q169" s="144"/>
      <c r="R169" s="144"/>
      <c r="S169" s="144"/>
      <c r="T169" s="142" t="s">
        <v>11</v>
      </c>
      <c r="U169" s="142"/>
      <c r="V169" s="142"/>
      <c r="W169" s="142"/>
      <c r="X169" s="142"/>
      <c r="Y169" s="142"/>
      <c r="Z169" s="143" t="s">
        <v>11</v>
      </c>
      <c r="AA169" s="143"/>
      <c r="AB169" s="143"/>
      <c r="AC169" s="143"/>
      <c r="AD169" s="143"/>
      <c r="AE169" s="143"/>
    </row>
    <row r="170" spans="2:31" ht="15" customHeight="1" x14ac:dyDescent="0.2">
      <c r="B170" s="93"/>
      <c r="C170" s="93"/>
      <c r="D170" s="93"/>
      <c r="E170" s="93"/>
      <c r="F170" s="93"/>
      <c r="G170" s="93"/>
      <c r="H170" s="142" t="s">
        <v>11</v>
      </c>
      <c r="I170" s="142"/>
      <c r="J170" s="142"/>
      <c r="K170" s="142"/>
      <c r="L170" s="142"/>
      <c r="M170" s="142"/>
      <c r="N170" s="94"/>
      <c r="O170" s="94"/>
      <c r="P170" s="94"/>
      <c r="Q170" s="94"/>
      <c r="R170" s="94"/>
      <c r="S170" s="94"/>
      <c r="T170" s="142"/>
      <c r="U170" s="142"/>
      <c r="V170" s="142"/>
      <c r="W170" s="142"/>
      <c r="X170" s="142"/>
      <c r="Y170" s="142"/>
      <c r="Z170" s="143"/>
      <c r="AA170" s="143"/>
      <c r="AB170" s="143"/>
      <c r="AC170" s="143"/>
      <c r="AD170" s="143"/>
      <c r="AE170" s="143"/>
    </row>
  </sheetData>
  <mergeCells count="100">
    <mergeCell ref="A2:AF2"/>
    <mergeCell ref="B168:G168"/>
    <mergeCell ref="H168:M168"/>
    <mergeCell ref="N168:S168"/>
    <mergeCell ref="T168:Y168"/>
    <mergeCell ref="Z168:AE168"/>
    <mergeCell ref="S10:W10"/>
    <mergeCell ref="X10:AB10"/>
    <mergeCell ref="E11:M11"/>
    <mergeCell ref="E12:M12"/>
    <mergeCell ref="E13:M13"/>
    <mergeCell ref="E14:M14"/>
    <mergeCell ref="N11:R11"/>
    <mergeCell ref="N12:R12"/>
    <mergeCell ref="S15:W15"/>
    <mergeCell ref="N15:R15"/>
    <mergeCell ref="A1:AF1"/>
    <mergeCell ref="H170:M170"/>
    <mergeCell ref="T170:Y170"/>
    <mergeCell ref="Z170:AE170"/>
    <mergeCell ref="B169:G169"/>
    <mergeCell ref="H169:M169"/>
    <mergeCell ref="N169:S169"/>
    <mergeCell ref="T169:Y169"/>
    <mergeCell ref="Z169:AE169"/>
    <mergeCell ref="X11:AB11"/>
    <mergeCell ref="X12:AB12"/>
    <mergeCell ref="X13:AB13"/>
    <mergeCell ref="X14:AB14"/>
    <mergeCell ref="E9:AB9"/>
    <mergeCell ref="E10:M10"/>
    <mergeCell ref="N10:R10"/>
    <mergeCell ref="S11:W11"/>
    <mergeCell ref="S12:W12"/>
    <mergeCell ref="S13:W13"/>
    <mergeCell ref="S14:W14"/>
    <mergeCell ref="N13:R13"/>
    <mergeCell ref="N14:R14"/>
    <mergeCell ref="E17:AB17"/>
    <mergeCell ref="E18:M18"/>
    <mergeCell ref="N18:R18"/>
    <mergeCell ref="S18:W18"/>
    <mergeCell ref="X18:AB18"/>
    <mergeCell ref="N19:R19"/>
    <mergeCell ref="S19:W19"/>
    <mergeCell ref="X19:AB19"/>
    <mergeCell ref="B34:AE34"/>
    <mergeCell ref="B23:AE23"/>
    <mergeCell ref="E20:M20"/>
    <mergeCell ref="N20:R20"/>
    <mergeCell ref="S20:W20"/>
    <mergeCell ref="X20:AB20"/>
    <mergeCell ref="B131:AE134"/>
    <mergeCell ref="B78:AE81"/>
    <mergeCell ref="B89:AE93"/>
    <mergeCell ref="B136:AE138"/>
    <mergeCell ref="B87:AE87"/>
    <mergeCell ref="H75:P75"/>
    <mergeCell ref="H76:P76"/>
    <mergeCell ref="H71:P71"/>
    <mergeCell ref="B116:AE116"/>
    <mergeCell ref="B129:AE129"/>
    <mergeCell ref="W73:AE74"/>
    <mergeCell ref="B94:AE95"/>
    <mergeCell ref="H63:P63"/>
    <mergeCell ref="H73:P74"/>
    <mergeCell ref="H68:P69"/>
    <mergeCell ref="H61:P62"/>
    <mergeCell ref="H66:P67"/>
    <mergeCell ref="H72:P72"/>
    <mergeCell ref="H64:P64"/>
    <mergeCell ref="H65:P65"/>
    <mergeCell ref="W66:AE67"/>
    <mergeCell ref="W59:AE60"/>
    <mergeCell ref="W72:AE72"/>
    <mergeCell ref="W75:AE76"/>
    <mergeCell ref="W62:AE62"/>
    <mergeCell ref="W63:AE63"/>
    <mergeCell ref="W64:AE64"/>
    <mergeCell ref="W65:AE65"/>
    <mergeCell ref="W68:AE68"/>
    <mergeCell ref="W69:AE69"/>
    <mergeCell ref="W70:AE70"/>
    <mergeCell ref="W71:AE71"/>
    <mergeCell ref="B3:AE3"/>
    <mergeCell ref="W58:AE58"/>
    <mergeCell ref="W61:AE61"/>
    <mergeCell ref="W57:AE57"/>
    <mergeCell ref="E15:M15"/>
    <mergeCell ref="B54:AE55"/>
    <mergeCell ref="H57:P57"/>
    <mergeCell ref="H58:P58"/>
    <mergeCell ref="H59:P59"/>
    <mergeCell ref="H60:P60"/>
    <mergeCell ref="X15:AB15"/>
    <mergeCell ref="B5:AE7"/>
    <mergeCell ref="B25:AE31"/>
    <mergeCell ref="B36:AE39"/>
    <mergeCell ref="B45:AE52"/>
    <mergeCell ref="E19:M19"/>
  </mergeCells>
  <dataValidations count="1">
    <dataValidation type="list" allowBlank="1" showInputMessage="1" showErrorMessage="1" sqref="B169">
      <formula1>"Unmodified Template, Modified Template, Original Template"</formula1>
    </dataValidation>
  </dataValidations>
  <printOptions horizontalCentered="1"/>
  <pageMargins left="0.25" right="0.25"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'Database Export'!$A$7:$A$35</xm:f>
          </x14:formula1>
          <xm:sqref>E11:M14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17"/>
  <sheetViews>
    <sheetView showGridLines="0" view="pageBreakPreview" zoomScaleNormal="100" zoomScaleSheetLayoutView="100" workbookViewId="0">
      <selection activeCell="A3" sqref="A3"/>
    </sheetView>
  </sheetViews>
  <sheetFormatPr defaultRowHeight="12.75" x14ac:dyDescent="0.2"/>
  <cols>
    <col min="1" max="1" width="32.5" style="1" customWidth="1"/>
    <col min="2" max="2" width="6.6640625" style="1" customWidth="1"/>
    <col min="3" max="3" width="10.83203125" style="1" customWidth="1"/>
    <col min="4" max="5" width="10" style="1" customWidth="1"/>
    <col min="6" max="6" width="1.6640625" style="1" customWidth="1"/>
    <col min="7" max="7" width="36.6640625" style="1" customWidth="1"/>
    <col min="8" max="16384" width="9.33203125" style="1"/>
  </cols>
  <sheetData>
    <row r="1" spans="1:42" s="2" customFormat="1" ht="30" customHeight="1" x14ac:dyDescent="0.2">
      <c r="A1" s="156" t="s">
        <v>308</v>
      </c>
      <c r="B1" s="156"/>
      <c r="C1" s="156"/>
      <c r="D1" s="156"/>
      <c r="E1" s="156"/>
      <c r="F1" s="156"/>
      <c r="G1" s="156"/>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5" customHeight="1" x14ac:dyDescent="0.2">
      <c r="A2" s="157" t="str">
        <f>Narrative!A2</f>
        <v>Recommendation template style 2015</v>
      </c>
      <c r="B2" s="157"/>
      <c r="C2" s="157"/>
      <c r="D2" s="157"/>
      <c r="E2" s="157"/>
      <c r="F2" s="157"/>
      <c r="G2" s="157"/>
    </row>
    <row r="3" spans="1:42" ht="15" customHeight="1" x14ac:dyDescent="0.2">
      <c r="A3" s="4" t="s">
        <v>291</v>
      </c>
      <c r="B3" s="100"/>
      <c r="C3" s="100"/>
      <c r="D3" s="100"/>
      <c r="E3" s="4"/>
      <c r="G3" s="4" t="s">
        <v>231</v>
      </c>
    </row>
    <row r="4" spans="1:42" ht="15" customHeight="1" x14ac:dyDescent="0.2">
      <c r="A4" s="6" t="s">
        <v>290</v>
      </c>
      <c r="B4" s="99"/>
      <c r="C4" s="99"/>
      <c r="D4" s="99"/>
      <c r="E4" s="6"/>
      <c r="G4" s="103" t="s">
        <v>293</v>
      </c>
    </row>
    <row r="5" spans="1:42" ht="15" customHeight="1" x14ac:dyDescent="0.2">
      <c r="A5" s="85" t="s">
        <v>288</v>
      </c>
      <c r="B5" s="98" t="s">
        <v>287</v>
      </c>
      <c r="C5" s="102" t="s">
        <v>292</v>
      </c>
      <c r="D5" s="96" t="s">
        <v>6</v>
      </c>
      <c r="E5" s="47" t="s">
        <v>201</v>
      </c>
    </row>
    <row r="6" spans="1:42" ht="15" customHeight="1" x14ac:dyDescent="0.2">
      <c r="A6" s="85" t="s">
        <v>288</v>
      </c>
      <c r="B6" s="98" t="s">
        <v>287</v>
      </c>
      <c r="C6" s="101" t="s">
        <v>292</v>
      </c>
      <c r="D6" s="96" t="s">
        <v>6</v>
      </c>
      <c r="E6" s="47" t="s">
        <v>201</v>
      </c>
    </row>
    <row r="7" spans="1:42" ht="15" customHeight="1" x14ac:dyDescent="0.2">
      <c r="A7" s="85" t="s">
        <v>288</v>
      </c>
      <c r="B7" s="98" t="s">
        <v>287</v>
      </c>
      <c r="C7" s="101" t="s">
        <v>292</v>
      </c>
      <c r="D7" s="96" t="s">
        <v>6</v>
      </c>
      <c r="E7" s="47" t="s">
        <v>201</v>
      </c>
    </row>
    <row r="8" spans="1:42" ht="15" customHeight="1" x14ac:dyDescent="0.2">
      <c r="B8" s="3"/>
      <c r="C8" s="3"/>
      <c r="D8" s="3"/>
    </row>
    <row r="9" spans="1:42" ht="15" customHeight="1" x14ac:dyDescent="0.2">
      <c r="A9" s="4" t="s">
        <v>291</v>
      </c>
      <c r="B9" s="100"/>
      <c r="C9" s="100"/>
      <c r="D9" s="100"/>
      <c r="E9" s="4"/>
    </row>
    <row r="10" spans="1:42" ht="15" customHeight="1" x14ac:dyDescent="0.2">
      <c r="A10" s="6" t="s">
        <v>290</v>
      </c>
      <c r="B10" s="99"/>
      <c r="C10" s="99"/>
      <c r="D10" s="99"/>
      <c r="E10" s="6"/>
    </row>
    <row r="11" spans="1:42" ht="15" customHeight="1" x14ac:dyDescent="0.2">
      <c r="A11" s="85" t="s">
        <v>288</v>
      </c>
      <c r="B11" s="98" t="s">
        <v>287</v>
      </c>
      <c r="C11" s="97" t="s">
        <v>286</v>
      </c>
      <c r="D11" s="96" t="s">
        <v>6</v>
      </c>
      <c r="E11" s="47" t="s">
        <v>186</v>
      </c>
    </row>
    <row r="12" spans="1:42" ht="15" customHeight="1" x14ac:dyDescent="0.2">
      <c r="A12" s="85" t="s">
        <v>288</v>
      </c>
      <c r="B12" s="98" t="s">
        <v>287</v>
      </c>
      <c r="C12" s="97" t="s">
        <v>286</v>
      </c>
      <c r="D12" s="96" t="s">
        <v>6</v>
      </c>
      <c r="E12" s="47" t="s">
        <v>195</v>
      </c>
    </row>
    <row r="13" spans="1:42" ht="15" customHeight="1" x14ac:dyDescent="0.2">
      <c r="A13" s="85" t="s">
        <v>288</v>
      </c>
      <c r="B13" s="98" t="s">
        <v>287</v>
      </c>
      <c r="C13" s="97" t="s">
        <v>286</v>
      </c>
      <c r="D13" s="96" t="s">
        <v>6</v>
      </c>
      <c r="E13" s="47" t="s">
        <v>196</v>
      </c>
    </row>
    <row r="14" spans="1:42" ht="15" customHeight="1" x14ac:dyDescent="0.2">
      <c r="A14" s="6" t="s">
        <v>290</v>
      </c>
      <c r="B14" s="99"/>
      <c r="C14" s="99"/>
      <c r="D14" s="99"/>
      <c r="E14" s="6"/>
    </row>
    <row r="15" spans="1:42" ht="15" customHeight="1" x14ac:dyDescent="0.2">
      <c r="A15" s="85" t="s">
        <v>288</v>
      </c>
      <c r="B15" s="98" t="s">
        <v>287</v>
      </c>
      <c r="C15" s="97" t="s">
        <v>286</v>
      </c>
      <c r="D15" s="96" t="s">
        <v>6</v>
      </c>
      <c r="E15" s="47" t="s">
        <v>289</v>
      </c>
    </row>
    <row r="16" spans="1:42" ht="15" customHeight="1" x14ac:dyDescent="0.2">
      <c r="A16" s="85" t="s">
        <v>288</v>
      </c>
      <c r="B16" s="98" t="s">
        <v>287</v>
      </c>
      <c r="C16" s="97" t="s">
        <v>286</v>
      </c>
      <c r="D16" s="96" t="s">
        <v>6</v>
      </c>
      <c r="E16" s="47" t="s">
        <v>285</v>
      </c>
    </row>
    <row r="17" spans="2:4" ht="15" customHeight="1" x14ac:dyDescent="0.2">
      <c r="B17" s="3"/>
      <c r="C17" s="3"/>
      <c r="D17" s="3"/>
    </row>
    <row r="18" spans="2:4" ht="15" customHeight="1" x14ac:dyDescent="0.2">
      <c r="B18" s="3"/>
      <c r="C18" s="3"/>
      <c r="D18" s="3"/>
    </row>
    <row r="19" spans="2:4" ht="15" customHeight="1" x14ac:dyDescent="0.2">
      <c r="B19" s="3"/>
      <c r="C19" s="3"/>
      <c r="D19" s="3"/>
    </row>
    <row r="20" spans="2:4" ht="15" customHeight="1" x14ac:dyDescent="0.2">
      <c r="B20" s="3"/>
      <c r="C20" s="3"/>
      <c r="D20" s="3"/>
    </row>
    <row r="21" spans="2:4" ht="15" customHeight="1" x14ac:dyDescent="0.2"/>
    <row r="22" spans="2:4" ht="15" customHeight="1" x14ac:dyDescent="0.2"/>
    <row r="23" spans="2:4" ht="15" customHeight="1" x14ac:dyDescent="0.2"/>
    <row r="24" spans="2:4" ht="15" customHeight="1" x14ac:dyDescent="0.2"/>
    <row r="25" spans="2:4" ht="15" customHeight="1" x14ac:dyDescent="0.2"/>
    <row r="26" spans="2:4" ht="15" customHeight="1" x14ac:dyDescent="0.2"/>
    <row r="27" spans="2:4" ht="15" customHeight="1" x14ac:dyDescent="0.2"/>
    <row r="28" spans="2:4" ht="15" customHeight="1" x14ac:dyDescent="0.2"/>
    <row r="29" spans="2:4" ht="15" customHeight="1" x14ac:dyDescent="0.2"/>
    <row r="30" spans="2:4" ht="15" customHeight="1" x14ac:dyDescent="0.2"/>
    <row r="31" spans="2:4" ht="15" customHeight="1" x14ac:dyDescent="0.2"/>
    <row r="32" spans="2: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sheetData>
  <sheetProtection selectLockedCells="1"/>
  <mergeCells count="2">
    <mergeCell ref="A1:G1"/>
    <mergeCell ref="A2:G2"/>
  </mergeCells>
  <printOptions horizontalCentered="1"/>
  <pageMargins left="0.25" right="0.25" top="0.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317"/>
  <sheetViews>
    <sheetView showGridLines="0" view="pageBreakPreview" topLeftCell="A16" zoomScaleNormal="100" zoomScaleSheetLayoutView="100" workbookViewId="0">
      <selection activeCell="A3" sqref="A3"/>
    </sheetView>
  </sheetViews>
  <sheetFormatPr defaultRowHeight="12.75" x14ac:dyDescent="0.2"/>
  <cols>
    <col min="1" max="1" width="32.5" style="1" customWidth="1"/>
    <col min="2" max="2" width="6.6640625" style="1" customWidth="1"/>
    <col min="3" max="3" width="10.83203125" style="1" customWidth="1"/>
    <col min="4" max="5" width="10" style="1" customWidth="1"/>
    <col min="6" max="6" width="1.6640625" style="1" customWidth="1"/>
    <col min="7" max="7" width="36.6640625" style="1" customWidth="1"/>
    <col min="8" max="16384" width="9.33203125" style="1"/>
  </cols>
  <sheetData>
    <row r="1" spans="1:43" s="2" customFormat="1" ht="30" customHeight="1" x14ac:dyDescent="0.2">
      <c r="A1" s="156" t="str">
        <f>"AR No. "&amp;'Database Export'!A3&amp;" - Analysis"</f>
        <v>AR No. # - Analysis</v>
      </c>
      <c r="B1" s="156"/>
      <c r="C1" s="156"/>
      <c r="D1" s="156"/>
      <c r="E1" s="156"/>
      <c r="F1" s="156"/>
      <c r="G1" s="156"/>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15" customHeight="1" x14ac:dyDescent="0.2">
      <c r="A2" s="157" t="str">
        <f>Narrative!A2</f>
        <v>Recommendation template style 2015</v>
      </c>
      <c r="B2" s="157"/>
      <c r="C2" s="157"/>
      <c r="D2" s="157"/>
      <c r="E2" s="157"/>
      <c r="F2" s="157"/>
      <c r="G2" s="157"/>
    </row>
    <row r="3" spans="1:43" ht="15" customHeight="1" x14ac:dyDescent="0.2">
      <c r="A3" s="4" t="s">
        <v>153</v>
      </c>
      <c r="B3" s="4"/>
      <c r="C3" s="4"/>
      <c r="D3" s="4"/>
      <c r="E3" s="4"/>
      <c r="G3" s="4" t="s">
        <v>231</v>
      </c>
      <c r="H3" s="95" t="s">
        <v>284</v>
      </c>
    </row>
    <row r="4" spans="1:43" ht="15" customHeight="1" x14ac:dyDescent="0.25">
      <c r="A4" s="6" t="s">
        <v>154</v>
      </c>
      <c r="B4" s="6"/>
      <c r="C4" s="6"/>
      <c r="D4" s="6"/>
      <c r="E4" s="6"/>
      <c r="G4" s="45" t="s">
        <v>259</v>
      </c>
      <c r="H4"/>
    </row>
    <row r="5" spans="1:43" ht="15" customHeight="1" x14ac:dyDescent="0.25">
      <c r="A5" s="36" t="s">
        <v>232</v>
      </c>
      <c r="B5" s="26" t="s">
        <v>171</v>
      </c>
      <c r="C5" s="56">
        <v>10000</v>
      </c>
      <c r="D5" s="35" t="s">
        <v>191</v>
      </c>
      <c r="E5" s="47" t="s">
        <v>201</v>
      </c>
      <c r="G5" s="45"/>
      <c r="H5"/>
    </row>
    <row r="6" spans="1:43" ht="15" customHeight="1" x14ac:dyDescent="0.25">
      <c r="A6" s="36" t="s">
        <v>233</v>
      </c>
      <c r="B6" s="26" t="s">
        <v>172</v>
      </c>
      <c r="C6" s="58">
        <v>40</v>
      </c>
      <c r="D6" s="35" t="s">
        <v>193</v>
      </c>
      <c r="E6" s="47" t="s">
        <v>201</v>
      </c>
      <c r="G6" s="45"/>
      <c r="H6"/>
    </row>
    <row r="7" spans="1:43" ht="15" customHeight="1" x14ac:dyDescent="0.25">
      <c r="A7" s="44" t="s">
        <v>260</v>
      </c>
      <c r="B7" s="28" t="s">
        <v>262</v>
      </c>
      <c r="C7" s="56">
        <v>12</v>
      </c>
      <c r="D7" s="35" t="s">
        <v>261</v>
      </c>
      <c r="E7" s="47"/>
      <c r="G7" s="45" t="s">
        <v>238</v>
      </c>
      <c r="H7"/>
    </row>
    <row r="8" spans="1:43" ht="15" customHeight="1" x14ac:dyDescent="0.2">
      <c r="A8" s="6" t="s">
        <v>155</v>
      </c>
      <c r="B8" s="6"/>
      <c r="C8" s="6"/>
      <c r="D8" s="6"/>
      <c r="E8" s="6"/>
      <c r="G8" s="45"/>
      <c r="H8"/>
    </row>
    <row r="9" spans="1:43" ht="15" customHeight="1" x14ac:dyDescent="0.2">
      <c r="A9" s="36" t="s">
        <v>234</v>
      </c>
      <c r="B9" s="162" t="s">
        <v>263</v>
      </c>
      <c r="C9" s="163"/>
      <c r="D9" s="164"/>
      <c r="E9" s="47"/>
      <c r="G9" s="45"/>
    </row>
    <row r="10" spans="1:43" ht="15" customHeight="1" x14ac:dyDescent="0.25">
      <c r="A10" s="36" t="s">
        <v>156</v>
      </c>
      <c r="B10" s="28" t="s">
        <v>273</v>
      </c>
      <c r="C10" s="57">
        <v>0.5</v>
      </c>
      <c r="D10" s="35"/>
      <c r="E10" s="47" t="s">
        <v>200</v>
      </c>
      <c r="G10" s="45" t="s">
        <v>239</v>
      </c>
    </row>
    <row r="11" spans="1:43" ht="15" customHeight="1" x14ac:dyDescent="0.2">
      <c r="A11" s="6" t="s">
        <v>157</v>
      </c>
      <c r="B11" s="6"/>
      <c r="C11" s="6"/>
      <c r="D11" s="6"/>
      <c r="E11" s="6"/>
      <c r="G11" s="45"/>
    </row>
    <row r="12" spans="1:43" ht="15" customHeight="1" x14ac:dyDescent="0.25">
      <c r="A12" s="36" t="s">
        <v>158</v>
      </c>
      <c r="B12" s="27" t="s">
        <v>173</v>
      </c>
      <c r="C12" s="49">
        <v>0.05</v>
      </c>
      <c r="D12" s="35" t="s">
        <v>198</v>
      </c>
      <c r="E12" s="47" t="s">
        <v>199</v>
      </c>
      <c r="G12" s="45" t="s">
        <v>253</v>
      </c>
    </row>
    <row r="13" spans="1:43" ht="15" customHeight="1" x14ac:dyDescent="0.25">
      <c r="A13" s="36" t="s">
        <v>159</v>
      </c>
      <c r="B13" s="27" t="s">
        <v>174</v>
      </c>
      <c r="C13" s="48">
        <v>5</v>
      </c>
      <c r="D13" s="35" t="s">
        <v>276</v>
      </c>
      <c r="E13" s="47" t="s">
        <v>199</v>
      </c>
      <c r="G13" s="45"/>
    </row>
    <row r="14" spans="1:43" ht="15" customHeight="1" x14ac:dyDescent="0.25">
      <c r="G14" s="45" t="s">
        <v>240</v>
      </c>
      <c r="H14"/>
    </row>
    <row r="15" spans="1:43" ht="15" customHeight="1" x14ac:dyDescent="0.2">
      <c r="A15" s="4" t="s">
        <v>160</v>
      </c>
      <c r="B15" s="4"/>
      <c r="C15" s="4"/>
      <c r="D15" s="4"/>
      <c r="E15" s="4"/>
      <c r="G15" s="45"/>
      <c r="H15"/>
    </row>
    <row r="16" spans="1:43" ht="15" customHeight="1" x14ac:dyDescent="0.25">
      <c r="A16" s="6" t="s">
        <v>242</v>
      </c>
      <c r="B16" s="6"/>
      <c r="C16" s="6"/>
      <c r="D16" s="6"/>
      <c r="E16" s="6"/>
      <c r="G16" s="45" t="s">
        <v>241</v>
      </c>
      <c r="H16"/>
    </row>
    <row r="17" spans="1:8" ht="15" customHeight="1" x14ac:dyDescent="0.2">
      <c r="A17" s="36" t="s">
        <v>235</v>
      </c>
      <c r="B17" s="162" t="s">
        <v>264</v>
      </c>
      <c r="C17" s="163"/>
      <c r="D17" s="164"/>
      <c r="E17" s="47"/>
      <c r="G17" s="45"/>
      <c r="H17"/>
    </row>
    <row r="18" spans="1:8" ht="15" customHeight="1" x14ac:dyDescent="0.25">
      <c r="A18" s="36" t="s">
        <v>161</v>
      </c>
      <c r="B18" s="28" t="s">
        <v>272</v>
      </c>
      <c r="C18" s="57">
        <f>IF(B17 = "Airfoil", 0.87, IF(B17 = "Backward-Curved", 0.8, IF(B17 = "Backward-Inclined", 0.8, IF(B17 = "Radial-Tip", 0.7, IF(B17 = "Radial", 0.6, IF(B17 = "Radial Forward-Curved", 0.65))))))</f>
        <v>0.7</v>
      </c>
      <c r="D18" s="35"/>
      <c r="E18" s="47" t="s">
        <v>197</v>
      </c>
      <c r="G18" s="45" t="s">
        <v>255</v>
      </c>
      <c r="H18"/>
    </row>
    <row r="19" spans="1:8" ht="15" customHeight="1" x14ac:dyDescent="0.2">
      <c r="G19" s="45"/>
      <c r="H19"/>
    </row>
    <row r="20" spans="1:8" ht="15" customHeight="1" x14ac:dyDescent="0.25">
      <c r="A20" s="4" t="s">
        <v>251</v>
      </c>
      <c r="B20" s="4"/>
      <c r="C20" s="4"/>
      <c r="D20" s="4"/>
      <c r="E20" s="4"/>
      <c r="G20" s="45" t="s">
        <v>256</v>
      </c>
      <c r="H20"/>
    </row>
    <row r="21" spans="1:8" ht="15" customHeight="1" x14ac:dyDescent="0.2">
      <c r="A21" s="6" t="s">
        <v>243</v>
      </c>
      <c r="B21" s="6"/>
      <c r="C21" s="6"/>
      <c r="D21" s="6"/>
      <c r="E21" s="6"/>
      <c r="G21" s="45"/>
      <c r="H21"/>
    </row>
    <row r="22" spans="1:8" ht="15" customHeight="1" x14ac:dyDescent="0.25">
      <c r="A22" s="36" t="s">
        <v>243</v>
      </c>
      <c r="B22" s="28" t="s">
        <v>175</v>
      </c>
      <c r="C22" s="46">
        <f>C5*(C10/C18)</f>
        <v>7142.8571428571431</v>
      </c>
      <c r="D22" s="35" t="s">
        <v>191</v>
      </c>
      <c r="E22" s="47" t="s">
        <v>195</v>
      </c>
      <c r="G22" s="45"/>
    </row>
    <row r="23" spans="1:8" ht="15" customHeight="1" x14ac:dyDescent="0.25">
      <c r="A23" s="36" t="s">
        <v>244</v>
      </c>
      <c r="B23" s="28" t="s">
        <v>176</v>
      </c>
      <c r="C23" s="46">
        <f>C6*(C10/C18)</f>
        <v>28.571428571428573</v>
      </c>
      <c r="D23" s="35" t="s">
        <v>193</v>
      </c>
      <c r="E23" s="47" t="s">
        <v>196</v>
      </c>
      <c r="G23" s="45"/>
    </row>
    <row r="24" spans="1:8" ht="15" customHeight="1" x14ac:dyDescent="0.2">
      <c r="A24" s="6" t="s">
        <v>162</v>
      </c>
      <c r="B24" s="6"/>
      <c r="C24" s="6"/>
      <c r="D24" s="6"/>
      <c r="E24" s="6"/>
      <c r="G24" s="4" t="s">
        <v>12</v>
      </c>
    </row>
    <row r="25" spans="1:8" ht="15" customHeight="1" x14ac:dyDescent="0.25">
      <c r="A25" s="36" t="s">
        <v>162</v>
      </c>
      <c r="B25" s="29" t="s">
        <v>177</v>
      </c>
      <c r="C25" s="46">
        <f>C5-C22</f>
        <v>2857.1428571428569</v>
      </c>
      <c r="D25" s="35" t="s">
        <v>191</v>
      </c>
      <c r="E25" s="47" t="s">
        <v>192</v>
      </c>
      <c r="G25" s="161" t="s">
        <v>270</v>
      </c>
    </row>
    <row r="26" spans="1:8" ht="15" customHeight="1" x14ac:dyDescent="0.25">
      <c r="A26" s="36" t="s">
        <v>252</v>
      </c>
      <c r="B26" s="29" t="s">
        <v>254</v>
      </c>
      <c r="C26" s="46">
        <f>C6-C23</f>
        <v>11.428571428571427</v>
      </c>
      <c r="D26" s="35" t="s">
        <v>193</v>
      </c>
      <c r="E26" s="47" t="s">
        <v>194</v>
      </c>
      <c r="G26" s="161"/>
    </row>
    <row r="27" spans="1:8" ht="15" customHeight="1" x14ac:dyDescent="0.2">
      <c r="A27" s="6" t="s">
        <v>7</v>
      </c>
      <c r="B27" s="6"/>
      <c r="C27" s="6"/>
      <c r="D27" s="6"/>
      <c r="E27" s="6"/>
      <c r="G27" s="161" t="s">
        <v>275</v>
      </c>
    </row>
    <row r="28" spans="1:8" ht="15" customHeight="1" x14ac:dyDescent="0.25">
      <c r="A28" s="36" t="s">
        <v>163</v>
      </c>
      <c r="B28" s="30" t="s">
        <v>178</v>
      </c>
      <c r="C28" s="50">
        <f>C25*C12</f>
        <v>142.85714285714286</v>
      </c>
      <c r="D28" s="35"/>
      <c r="E28" s="47" t="s">
        <v>189</v>
      </c>
      <c r="G28" s="161"/>
    </row>
    <row r="29" spans="1:8" ht="15" customHeight="1" x14ac:dyDescent="0.25">
      <c r="A29" s="36" t="s">
        <v>164</v>
      </c>
      <c r="B29" s="30" t="s">
        <v>179</v>
      </c>
      <c r="C29" s="50">
        <f>C26*C13*C7</f>
        <v>685.71428571428567</v>
      </c>
      <c r="D29" s="35"/>
      <c r="E29" s="47" t="s">
        <v>190</v>
      </c>
      <c r="G29" s="161" t="s">
        <v>236</v>
      </c>
    </row>
    <row r="30" spans="1:8" ht="15" customHeight="1" x14ac:dyDescent="0.2">
      <c r="G30" s="161"/>
    </row>
    <row r="31" spans="1:8" ht="15" customHeight="1" x14ac:dyDescent="0.2">
      <c r="A31" s="4" t="s">
        <v>250</v>
      </c>
      <c r="B31" s="4"/>
      <c r="C31" s="4"/>
      <c r="D31" s="4"/>
      <c r="E31" s="4"/>
      <c r="G31" s="160" t="s">
        <v>237</v>
      </c>
    </row>
    <row r="32" spans="1:8" ht="15" customHeight="1" x14ac:dyDescent="0.2">
      <c r="A32" s="6" t="s">
        <v>165</v>
      </c>
      <c r="B32" s="6"/>
      <c r="C32" s="6"/>
      <c r="D32" s="6"/>
      <c r="E32" s="6"/>
      <c r="G32" s="160"/>
    </row>
    <row r="33" spans="1:7" ht="15" customHeight="1" x14ac:dyDescent="0.25">
      <c r="A33" s="36" t="str">
        <f>B17&amp;" Fan Cost"</f>
        <v>Radial-Tip Fan Cost</v>
      </c>
      <c r="B33" s="31" t="s">
        <v>180</v>
      </c>
      <c r="C33" s="59">
        <v>2000</v>
      </c>
      <c r="D33" s="35"/>
      <c r="E33" s="47" t="s">
        <v>188</v>
      </c>
      <c r="G33" s="160"/>
    </row>
    <row r="34" spans="1:7" ht="15" customHeight="1" x14ac:dyDescent="0.2">
      <c r="A34" s="6" t="s">
        <v>166</v>
      </c>
      <c r="B34" s="6"/>
      <c r="C34" s="6"/>
      <c r="D34" s="6"/>
      <c r="E34" s="6"/>
      <c r="G34" s="160"/>
    </row>
    <row r="35" spans="1:7" ht="15" customHeight="1" x14ac:dyDescent="0.25">
      <c r="A35" s="36" t="s">
        <v>167</v>
      </c>
      <c r="B35" s="32" t="s">
        <v>181</v>
      </c>
      <c r="C35" s="59">
        <v>50</v>
      </c>
      <c r="D35" s="35" t="s">
        <v>185</v>
      </c>
      <c r="E35" s="47" t="s">
        <v>186</v>
      </c>
      <c r="G35" s="160"/>
    </row>
    <row r="36" spans="1:7" ht="15" customHeight="1" x14ac:dyDescent="0.25">
      <c r="A36" s="36" t="s">
        <v>168</v>
      </c>
      <c r="B36" s="32" t="s">
        <v>182</v>
      </c>
      <c r="C36" s="58">
        <v>8</v>
      </c>
      <c r="D36" s="35" t="s">
        <v>187</v>
      </c>
      <c r="E36" s="47" t="s">
        <v>186</v>
      </c>
      <c r="G36" s="160"/>
    </row>
    <row r="37" spans="1:7" ht="15" customHeight="1" x14ac:dyDescent="0.2">
      <c r="G37" s="165" t="s">
        <v>274</v>
      </c>
    </row>
    <row r="38" spans="1:7" ht="15" customHeight="1" x14ac:dyDescent="0.2">
      <c r="A38" s="4" t="s">
        <v>169</v>
      </c>
      <c r="B38" s="4"/>
      <c r="C38" s="4"/>
      <c r="D38" s="4"/>
      <c r="E38" s="4"/>
      <c r="G38" s="165"/>
    </row>
    <row r="39" spans="1:7" ht="15" customHeight="1" x14ac:dyDescent="0.25">
      <c r="A39" s="36" t="s">
        <v>7</v>
      </c>
      <c r="B39" s="33" t="s">
        <v>247</v>
      </c>
      <c r="C39" s="50">
        <f>C28+C29</f>
        <v>828.57142857142856</v>
      </c>
      <c r="D39" s="35" t="s">
        <v>248</v>
      </c>
      <c r="E39" s="47" t="s">
        <v>183</v>
      </c>
      <c r="G39" s="45"/>
    </row>
    <row r="40" spans="1:7" ht="15" customHeight="1" x14ac:dyDescent="0.25">
      <c r="A40" s="36" t="s">
        <v>170</v>
      </c>
      <c r="B40" s="33" t="s">
        <v>246</v>
      </c>
      <c r="C40" s="50">
        <f>C33+(C35*C36)</f>
        <v>2400</v>
      </c>
      <c r="D40" s="35"/>
      <c r="E40" s="47" t="s">
        <v>184</v>
      </c>
      <c r="G40" s="4" t="s">
        <v>202</v>
      </c>
    </row>
    <row r="41" spans="1:7" ht="15" customHeight="1" x14ac:dyDescent="0.25">
      <c r="A41" s="36" t="s">
        <v>38</v>
      </c>
      <c r="B41" s="33" t="s">
        <v>245</v>
      </c>
      <c r="C41" s="51">
        <f>C40/C39</f>
        <v>2.896551724137931</v>
      </c>
      <c r="D41" s="35" t="s">
        <v>249</v>
      </c>
      <c r="E41" s="34"/>
      <c r="G41" s="158" t="s">
        <v>257</v>
      </c>
    </row>
    <row r="42" spans="1:7" ht="15" customHeight="1" x14ac:dyDescent="0.2">
      <c r="A42" s="45"/>
      <c r="B42" s="45"/>
      <c r="C42" s="45"/>
      <c r="D42" s="45"/>
      <c r="E42" s="45"/>
      <c r="G42" s="159"/>
    </row>
    <row r="43" spans="1:7" ht="15" customHeight="1" x14ac:dyDescent="0.2">
      <c r="A43" s="45"/>
      <c r="B43" s="45"/>
      <c r="C43" s="45"/>
      <c r="D43" s="45"/>
      <c r="E43" s="45"/>
      <c r="G43" s="159"/>
    </row>
    <row r="44" spans="1:7" ht="15" customHeight="1" x14ac:dyDescent="0.2">
      <c r="A44" s="45"/>
      <c r="B44" s="45"/>
      <c r="C44" s="45"/>
      <c r="D44" s="45"/>
      <c r="E44" s="45"/>
      <c r="G44" s="159"/>
    </row>
    <row r="45" spans="1:7" ht="15" customHeight="1" x14ac:dyDescent="0.2">
      <c r="A45" s="45"/>
      <c r="B45" s="45"/>
      <c r="C45" s="45"/>
      <c r="D45" s="45"/>
      <c r="E45" s="45"/>
      <c r="G45" s="45"/>
    </row>
    <row r="46" spans="1:7" ht="15" customHeight="1" x14ac:dyDescent="0.2">
      <c r="A46" s="45"/>
      <c r="B46" s="45"/>
      <c r="C46" s="45"/>
      <c r="D46" s="45"/>
      <c r="E46" s="45"/>
    </row>
    <row r="47" spans="1:7" ht="15" customHeight="1" x14ac:dyDescent="0.2"/>
    <row r="48" spans="1:7"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sheetData>
  <sheetProtection selectLockedCells="1"/>
  <mergeCells count="10">
    <mergeCell ref="G41:G44"/>
    <mergeCell ref="G31:G36"/>
    <mergeCell ref="A1:G1"/>
    <mergeCell ref="G25:G26"/>
    <mergeCell ref="G29:G30"/>
    <mergeCell ref="G27:G28"/>
    <mergeCell ref="B9:D9"/>
    <mergeCell ref="B17:D17"/>
    <mergeCell ref="G37:G38"/>
    <mergeCell ref="A2:G2"/>
  </mergeCells>
  <dataValidations count="1">
    <dataValidation type="list" allowBlank="1" showInputMessage="1" showErrorMessage="1" sqref="B9:D9 B17:D17">
      <formula1>"Airfoil, Backward-Curved, Backward-Inclined, Radial-Tip, Radial, Radial Forward-Curved"</formula1>
    </dataValidation>
  </dataValidations>
  <printOptions horizontalCentered="1"/>
  <pageMargins left="0.25" right="0.25" top="0.75" bottom="0.75" header="0.3" footer="0.3"/>
  <pageSetup orientation="portrait" r:id="rId1"/>
  <drawing r:id="rId2"/>
  <legacyDrawing r:id="rId3"/>
  <oleObjects>
    <mc:AlternateContent xmlns:mc="http://schemas.openxmlformats.org/markup-compatibility/2006">
      <mc:Choice Requires="x14">
        <oleObject progId="Equation.DSMT4" shapeId="2062" r:id="rId4">
          <objectPr defaultSize="0" autoPict="0" r:id="rId5">
            <anchor moveWithCells="1">
              <from>
                <xdr:col>6</xdr:col>
                <xdr:colOff>647700</xdr:colOff>
                <xdr:row>3</xdr:row>
                <xdr:rowOff>180975</xdr:rowOff>
              </from>
              <to>
                <xdr:col>6</xdr:col>
                <xdr:colOff>1114425</xdr:colOff>
                <xdr:row>6</xdr:row>
                <xdr:rowOff>47625</xdr:rowOff>
              </to>
            </anchor>
          </objectPr>
        </oleObject>
      </mc:Choice>
      <mc:Fallback>
        <oleObject progId="Equation.DSMT4" shapeId="2062" r:id="rId4"/>
      </mc:Fallback>
    </mc:AlternateContent>
    <mc:AlternateContent xmlns:mc="http://schemas.openxmlformats.org/markup-compatibility/2006">
      <mc:Choice Requires="x14">
        <oleObject progId="Equation.DSMT4" shapeId="2063" r:id="rId6">
          <objectPr defaultSize="0" autoPict="0" r:id="rId7">
            <anchor moveWithCells="1">
              <from>
                <xdr:col>6</xdr:col>
                <xdr:colOff>657225</xdr:colOff>
                <xdr:row>6</xdr:row>
                <xdr:rowOff>180975</xdr:rowOff>
              </from>
              <to>
                <xdr:col>6</xdr:col>
                <xdr:colOff>1095375</xdr:colOff>
                <xdr:row>9</xdr:row>
                <xdr:rowOff>47625</xdr:rowOff>
              </to>
            </anchor>
          </objectPr>
        </oleObject>
      </mc:Choice>
      <mc:Fallback>
        <oleObject progId="Equation.DSMT4" shapeId="2063" r:id="rId6"/>
      </mc:Fallback>
    </mc:AlternateContent>
    <mc:AlternateContent xmlns:mc="http://schemas.openxmlformats.org/markup-compatibility/2006">
      <mc:Choice Requires="x14">
        <oleObject progId="Equation.DSMT4" shapeId="2064" r:id="rId8">
          <objectPr defaultSize="0" autoPict="0" r:id="rId9">
            <anchor moveWithCells="1">
              <from>
                <xdr:col>6</xdr:col>
                <xdr:colOff>647700</xdr:colOff>
                <xdr:row>9</xdr:row>
                <xdr:rowOff>180975</xdr:rowOff>
              </from>
              <to>
                <xdr:col>6</xdr:col>
                <xdr:colOff>1114425</xdr:colOff>
                <xdr:row>11</xdr:row>
                <xdr:rowOff>28575</xdr:rowOff>
              </to>
            </anchor>
          </objectPr>
        </oleObject>
      </mc:Choice>
      <mc:Fallback>
        <oleObject progId="Equation.DSMT4" shapeId="2064" r:id="rId8"/>
      </mc:Fallback>
    </mc:AlternateContent>
    <mc:AlternateContent xmlns:mc="http://schemas.openxmlformats.org/markup-compatibility/2006">
      <mc:Choice Requires="x14">
        <oleObject progId="Equation.DSMT4" shapeId="2065" r:id="rId10">
          <objectPr defaultSize="0" autoPict="0" r:id="rId11">
            <anchor moveWithCells="1">
              <from>
                <xdr:col>6</xdr:col>
                <xdr:colOff>676275</xdr:colOff>
                <xdr:row>12</xdr:row>
                <xdr:rowOff>0</xdr:rowOff>
              </from>
              <to>
                <xdr:col>6</xdr:col>
                <xdr:colOff>1095375</xdr:colOff>
                <xdr:row>13</xdr:row>
                <xdr:rowOff>38100</xdr:rowOff>
              </to>
            </anchor>
          </objectPr>
        </oleObject>
      </mc:Choice>
      <mc:Fallback>
        <oleObject progId="Equation.DSMT4" shapeId="2065" r:id="rId10"/>
      </mc:Fallback>
    </mc:AlternateContent>
    <mc:AlternateContent xmlns:mc="http://schemas.openxmlformats.org/markup-compatibility/2006">
      <mc:Choice Requires="x14">
        <oleObject progId="Equation.DSMT4" shapeId="2066" r:id="rId12">
          <objectPr defaultSize="0" autoPict="0" r:id="rId13">
            <anchor moveWithCells="1">
              <from>
                <xdr:col>6</xdr:col>
                <xdr:colOff>628650</xdr:colOff>
                <xdr:row>14</xdr:row>
                <xdr:rowOff>0</xdr:rowOff>
              </from>
              <to>
                <xdr:col>6</xdr:col>
                <xdr:colOff>1123950</xdr:colOff>
                <xdr:row>15</xdr:row>
                <xdr:rowOff>38100</xdr:rowOff>
              </to>
            </anchor>
          </objectPr>
        </oleObject>
      </mc:Choice>
      <mc:Fallback>
        <oleObject progId="Equation.DSMT4" shapeId="2066" r:id="rId12"/>
      </mc:Fallback>
    </mc:AlternateContent>
    <mc:AlternateContent xmlns:mc="http://schemas.openxmlformats.org/markup-compatibility/2006">
      <mc:Choice Requires="x14">
        <oleObject progId="Equation.DSMT4" shapeId="2067" r:id="rId14">
          <objectPr defaultSize="0" autoPict="0" r:id="rId15">
            <anchor moveWithCells="1">
              <from>
                <xdr:col>6</xdr:col>
                <xdr:colOff>504825</xdr:colOff>
                <xdr:row>15</xdr:row>
                <xdr:rowOff>180975</xdr:rowOff>
              </from>
              <to>
                <xdr:col>6</xdr:col>
                <xdr:colOff>1228725</xdr:colOff>
                <xdr:row>17</xdr:row>
                <xdr:rowOff>28575</xdr:rowOff>
              </to>
            </anchor>
          </objectPr>
        </oleObject>
      </mc:Choice>
      <mc:Fallback>
        <oleObject progId="Equation.DSMT4" shapeId="2067" r:id="rId14"/>
      </mc:Fallback>
    </mc:AlternateContent>
    <mc:AlternateContent xmlns:mc="http://schemas.openxmlformats.org/markup-compatibility/2006">
      <mc:Choice Requires="x14">
        <oleObject progId="Equation.DSMT4" shapeId="2068" r:id="rId16">
          <objectPr defaultSize="0" autoPict="0" r:id="rId17">
            <anchor moveWithCells="1">
              <from>
                <xdr:col>6</xdr:col>
                <xdr:colOff>647700</xdr:colOff>
                <xdr:row>18</xdr:row>
                <xdr:rowOff>9525</xdr:rowOff>
              </from>
              <to>
                <xdr:col>6</xdr:col>
                <xdr:colOff>1114425</xdr:colOff>
                <xdr:row>19</xdr:row>
                <xdr:rowOff>47625</xdr:rowOff>
              </to>
            </anchor>
          </objectPr>
        </oleObject>
      </mc:Choice>
      <mc:Fallback>
        <oleObject progId="Equation.DSMT4" shapeId="2068" r:id="rId16"/>
      </mc:Fallback>
    </mc:AlternateContent>
    <mc:AlternateContent xmlns:mc="http://schemas.openxmlformats.org/markup-compatibility/2006">
      <mc:Choice Requires="x14">
        <oleObject progId="Equation.DSMT4" shapeId="2069" r:id="rId18">
          <objectPr defaultSize="0" autoPict="0" r:id="rId19">
            <anchor moveWithCells="1">
              <from>
                <xdr:col>6</xdr:col>
                <xdr:colOff>438150</xdr:colOff>
                <xdr:row>20</xdr:row>
                <xdr:rowOff>19050</xdr:rowOff>
              </from>
              <to>
                <xdr:col>6</xdr:col>
                <xdr:colOff>1276350</xdr:colOff>
                <xdr:row>21</xdr:row>
                <xdr:rowOff>85725</xdr:rowOff>
              </to>
            </anchor>
          </objectPr>
        </oleObject>
      </mc:Choice>
      <mc:Fallback>
        <oleObject progId="Equation.DSMT4" shapeId="2069" r:id="rId18"/>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09"/>
  <sheetViews>
    <sheetView showGridLines="0" view="pageBreakPreview" zoomScaleNormal="100" zoomScaleSheetLayoutView="100" workbookViewId="0">
      <selection activeCell="A3" sqref="A3:J3"/>
    </sheetView>
  </sheetViews>
  <sheetFormatPr defaultRowHeight="12.75" x14ac:dyDescent="0.2"/>
  <cols>
    <col min="1" max="13" width="10.83203125" style="1" customWidth="1"/>
    <col min="14" max="16384" width="9.33203125" style="1"/>
  </cols>
  <sheetData>
    <row r="1" spans="1:50" s="2" customFormat="1" ht="30" customHeight="1" x14ac:dyDescent="0.2">
      <c r="A1" s="166" t="s">
        <v>309</v>
      </c>
      <c r="B1" s="167"/>
      <c r="C1" s="167"/>
      <c r="D1" s="167"/>
      <c r="E1" s="167"/>
      <c r="F1" s="167"/>
      <c r="G1" s="167"/>
      <c r="H1" s="167"/>
      <c r="I1" s="167"/>
      <c r="J1" s="167"/>
      <c r="K1" s="95" t="s">
        <v>305</v>
      </c>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row>
    <row r="2" spans="1:50" ht="15" customHeight="1" x14ac:dyDescent="0.2">
      <c r="A2" s="168" t="str">
        <f>Narrative!A2</f>
        <v>Recommendation template style 2015</v>
      </c>
      <c r="B2" s="168"/>
      <c r="C2" s="168"/>
      <c r="D2" s="168"/>
      <c r="E2" s="168"/>
      <c r="F2" s="168"/>
      <c r="G2" s="168"/>
      <c r="H2" s="168"/>
      <c r="I2" s="168"/>
      <c r="J2" s="168"/>
    </row>
    <row r="3" spans="1:50" ht="15" customHeight="1" x14ac:dyDescent="0.2">
      <c r="A3" s="121" t="s">
        <v>304</v>
      </c>
      <c r="B3" s="121"/>
      <c r="C3" s="121"/>
      <c r="D3" s="121"/>
      <c r="E3" s="121"/>
      <c r="F3" s="121"/>
      <c r="G3" s="121"/>
      <c r="H3" s="121"/>
      <c r="I3" s="121"/>
      <c r="J3" s="121"/>
    </row>
    <row r="4" spans="1:50" ht="15" customHeight="1" x14ac:dyDescent="0.2">
      <c r="A4" s="115" t="s">
        <v>303</v>
      </c>
      <c r="B4" s="114"/>
      <c r="C4" s="114"/>
      <c r="D4" s="114" t="s">
        <v>302</v>
      </c>
      <c r="E4" s="114" t="s">
        <v>302</v>
      </c>
      <c r="F4" s="114" t="s">
        <v>302</v>
      </c>
      <c r="G4" s="114"/>
      <c r="H4" s="114"/>
      <c r="I4" s="114"/>
      <c r="J4" s="114"/>
    </row>
    <row r="5" spans="1:50" ht="15" customHeight="1" x14ac:dyDescent="0.2">
      <c r="A5" s="113"/>
      <c r="B5" s="88"/>
      <c r="C5" s="88"/>
      <c r="D5" s="112" t="s">
        <v>301</v>
      </c>
      <c r="E5" s="112" t="s">
        <v>300</v>
      </c>
      <c r="F5" s="112" t="s">
        <v>299</v>
      </c>
      <c r="G5" s="88"/>
      <c r="H5" s="88"/>
      <c r="I5" s="88"/>
      <c r="J5" s="88"/>
    </row>
    <row r="6" spans="1:50" ht="15" customHeight="1" x14ac:dyDescent="0.2">
      <c r="A6" s="111"/>
      <c r="B6" s="110"/>
      <c r="C6" s="110"/>
      <c r="D6" s="109" t="s">
        <v>297</v>
      </c>
      <c r="E6" s="109" t="s">
        <v>298</v>
      </c>
      <c r="F6" s="109" t="s">
        <v>297</v>
      </c>
      <c r="G6" s="109"/>
      <c r="H6" s="109"/>
      <c r="I6" s="109"/>
      <c r="J6" s="109"/>
      <c r="N6" s="86"/>
    </row>
    <row r="7" spans="1:50" ht="15" customHeight="1" x14ac:dyDescent="0.2">
      <c r="A7" s="108" t="s">
        <v>296</v>
      </c>
      <c r="B7" s="106"/>
      <c r="C7" s="106"/>
      <c r="D7" s="56" t="s">
        <v>292</v>
      </c>
      <c r="E7" s="107" t="s">
        <v>286</v>
      </c>
      <c r="F7" s="107" t="s">
        <v>286</v>
      </c>
      <c r="G7" s="106"/>
      <c r="H7" s="106"/>
      <c r="I7" s="106"/>
      <c r="J7" s="106"/>
    </row>
    <row r="8" spans="1:50" ht="15" customHeight="1" x14ac:dyDescent="0.2">
      <c r="A8" s="105" t="s">
        <v>296</v>
      </c>
      <c r="B8" s="88"/>
      <c r="C8" s="88"/>
      <c r="D8" s="56" t="s">
        <v>295</v>
      </c>
      <c r="E8" s="46" t="s">
        <v>295</v>
      </c>
      <c r="F8" s="46" t="s">
        <v>295</v>
      </c>
      <c r="G8" s="88"/>
      <c r="H8" s="88"/>
      <c r="I8" s="88"/>
      <c r="J8" s="88"/>
    </row>
    <row r="9" spans="1:50" ht="15" customHeight="1" x14ac:dyDescent="0.2">
      <c r="A9" s="108" t="s">
        <v>296</v>
      </c>
      <c r="B9" s="106"/>
      <c r="C9" s="106"/>
      <c r="D9" s="56" t="s">
        <v>295</v>
      </c>
      <c r="E9" s="107" t="s">
        <v>295</v>
      </c>
      <c r="F9" s="107" t="s">
        <v>295</v>
      </c>
      <c r="G9" s="106"/>
      <c r="H9" s="106"/>
      <c r="I9" s="106"/>
      <c r="J9" s="106"/>
    </row>
    <row r="10" spans="1:50" ht="15" customHeight="1" x14ac:dyDescent="0.2">
      <c r="A10" s="105" t="s">
        <v>296</v>
      </c>
      <c r="B10" s="88"/>
      <c r="C10" s="88"/>
      <c r="D10" s="56" t="s">
        <v>295</v>
      </c>
      <c r="E10" s="46" t="s">
        <v>295</v>
      </c>
      <c r="F10" s="46" t="s">
        <v>295</v>
      </c>
      <c r="G10" s="88"/>
      <c r="H10" s="88"/>
      <c r="I10" s="88"/>
      <c r="J10" s="88"/>
    </row>
    <row r="11" spans="1:50" ht="15" customHeight="1" x14ac:dyDescent="0.2">
      <c r="A11" s="104" t="s">
        <v>294</v>
      </c>
      <c r="B11" s="87"/>
      <c r="C11" s="87"/>
      <c r="D11" s="87"/>
      <c r="E11" s="87"/>
      <c r="F11" s="87"/>
      <c r="G11" s="87"/>
      <c r="H11" s="87"/>
      <c r="I11" s="87"/>
      <c r="J11" s="87"/>
    </row>
    <row r="12" spans="1:50" ht="15" customHeight="1" x14ac:dyDescent="0.2">
      <c r="A12" s="85"/>
      <c r="B12" s="85"/>
      <c r="C12" s="85"/>
      <c r="D12" s="85"/>
      <c r="E12" s="85"/>
      <c r="F12" s="85"/>
      <c r="G12" s="85"/>
      <c r="H12" s="85"/>
      <c r="I12" s="85"/>
      <c r="J12" s="85"/>
    </row>
    <row r="13" spans="1:50" ht="15" customHeight="1" x14ac:dyDescent="0.2">
      <c r="A13" s="85"/>
      <c r="B13" s="85"/>
      <c r="C13" s="85"/>
      <c r="D13" s="85"/>
      <c r="E13" s="85"/>
      <c r="F13" s="85"/>
      <c r="G13" s="85"/>
      <c r="H13" s="85"/>
      <c r="I13" s="85"/>
      <c r="J13" s="85"/>
    </row>
    <row r="14" spans="1:50" ht="15" customHeight="1" x14ac:dyDescent="0.2">
      <c r="A14" s="85"/>
      <c r="B14" s="85"/>
      <c r="C14" s="85"/>
      <c r="D14" s="85"/>
      <c r="E14" s="85"/>
      <c r="F14" s="85"/>
      <c r="G14" s="85"/>
      <c r="H14" s="85"/>
      <c r="I14" s="85"/>
      <c r="J14" s="85"/>
    </row>
    <row r="15" spans="1:50" ht="15" customHeight="1" x14ac:dyDescent="0.2">
      <c r="A15" s="85"/>
      <c r="B15" s="85"/>
      <c r="C15" s="85"/>
      <c r="D15" s="85"/>
      <c r="E15" s="85"/>
      <c r="F15" s="85"/>
      <c r="G15" s="85"/>
      <c r="H15" s="85"/>
      <c r="I15" s="85"/>
      <c r="J15" s="85"/>
    </row>
    <row r="16" spans="1:50" ht="15" customHeight="1" x14ac:dyDescent="0.2">
      <c r="A16" s="85"/>
      <c r="B16" s="85"/>
      <c r="C16" s="85"/>
      <c r="D16" s="85"/>
      <c r="E16" s="85"/>
      <c r="F16" s="85"/>
      <c r="G16" s="85"/>
      <c r="H16" s="85"/>
      <c r="I16" s="85"/>
      <c r="J16" s="85"/>
    </row>
    <row r="17" spans="1:10" ht="15" customHeight="1" x14ac:dyDescent="0.2">
      <c r="A17" s="85"/>
      <c r="B17" s="85"/>
      <c r="C17" s="85"/>
      <c r="D17" s="85"/>
      <c r="E17" s="85"/>
      <c r="F17" s="85"/>
      <c r="G17" s="85"/>
      <c r="H17" s="85"/>
      <c r="I17" s="85"/>
      <c r="J17" s="85"/>
    </row>
    <row r="18" spans="1:10" ht="15" customHeight="1" x14ac:dyDescent="0.2">
      <c r="A18" s="85"/>
      <c r="B18" s="85"/>
      <c r="C18" s="85"/>
      <c r="D18" s="85"/>
      <c r="E18" s="85"/>
      <c r="F18" s="85"/>
      <c r="G18" s="85"/>
      <c r="H18" s="85"/>
      <c r="I18" s="85"/>
      <c r="J18" s="85"/>
    </row>
    <row r="19" spans="1:10" ht="15" customHeight="1" x14ac:dyDescent="0.2">
      <c r="A19" s="85"/>
      <c r="B19" s="85"/>
      <c r="C19" s="85"/>
      <c r="D19" s="85"/>
      <c r="E19" s="85"/>
      <c r="F19" s="85"/>
      <c r="G19" s="85"/>
      <c r="H19" s="85"/>
      <c r="I19" s="85"/>
      <c r="J19" s="85"/>
    </row>
    <row r="20" spans="1:10" ht="15" customHeight="1" x14ac:dyDescent="0.2">
      <c r="A20" s="85"/>
      <c r="B20" s="85"/>
      <c r="C20" s="85"/>
      <c r="D20" s="85"/>
      <c r="E20" s="85"/>
      <c r="F20" s="85"/>
      <c r="G20" s="85"/>
      <c r="H20" s="85"/>
      <c r="I20" s="85"/>
      <c r="J20" s="85"/>
    </row>
    <row r="21" spans="1:10" ht="15" customHeight="1" x14ac:dyDescent="0.2">
      <c r="A21" s="85"/>
      <c r="B21" s="85"/>
      <c r="C21" s="85"/>
      <c r="D21" s="85"/>
      <c r="E21" s="85"/>
      <c r="F21" s="85"/>
      <c r="G21" s="85"/>
      <c r="H21" s="85"/>
      <c r="I21" s="85"/>
      <c r="J21" s="85"/>
    </row>
    <row r="22" spans="1:10" ht="15" customHeight="1" x14ac:dyDescent="0.2">
      <c r="A22" s="85"/>
      <c r="B22" s="85"/>
      <c r="C22" s="85"/>
      <c r="D22" s="85"/>
      <c r="E22" s="85"/>
      <c r="F22" s="85"/>
      <c r="G22" s="85"/>
      <c r="H22" s="85"/>
      <c r="I22" s="85"/>
      <c r="J22" s="85"/>
    </row>
    <row r="23" spans="1:10" ht="15" customHeight="1" x14ac:dyDescent="0.2">
      <c r="A23" s="85"/>
      <c r="B23" s="85"/>
      <c r="C23" s="85"/>
      <c r="D23" s="85"/>
      <c r="E23" s="85"/>
      <c r="F23" s="85"/>
      <c r="G23" s="85"/>
      <c r="H23" s="85"/>
      <c r="I23" s="85"/>
      <c r="J23" s="85"/>
    </row>
    <row r="24" spans="1:10" ht="15" customHeight="1" x14ac:dyDescent="0.2">
      <c r="A24" s="85"/>
      <c r="B24" s="85"/>
      <c r="C24" s="85"/>
      <c r="D24" s="85"/>
      <c r="E24" s="85"/>
      <c r="F24" s="85"/>
      <c r="G24" s="85"/>
      <c r="H24" s="85"/>
      <c r="I24" s="85"/>
      <c r="J24" s="85"/>
    </row>
    <row r="25" spans="1:10" ht="15" customHeight="1" x14ac:dyDescent="0.2">
      <c r="A25" s="85"/>
      <c r="B25" s="85"/>
      <c r="C25" s="85"/>
      <c r="D25" s="85"/>
      <c r="E25" s="85"/>
      <c r="F25" s="85"/>
      <c r="G25" s="85"/>
      <c r="H25" s="85"/>
      <c r="I25" s="85"/>
      <c r="J25" s="85"/>
    </row>
    <row r="26" spans="1:10" ht="15" customHeight="1" x14ac:dyDescent="0.2">
      <c r="A26" s="85"/>
      <c r="B26" s="85"/>
      <c r="C26" s="85"/>
      <c r="D26" s="85"/>
      <c r="E26" s="85"/>
      <c r="F26" s="85"/>
      <c r="G26" s="85"/>
      <c r="H26" s="85"/>
      <c r="I26" s="85"/>
      <c r="J26" s="85"/>
    </row>
    <row r="27" spans="1:10" ht="15" customHeight="1" x14ac:dyDescent="0.2">
      <c r="A27" s="85"/>
      <c r="B27" s="85"/>
      <c r="C27" s="85"/>
      <c r="D27" s="85"/>
      <c r="E27" s="85"/>
      <c r="F27" s="85"/>
      <c r="G27" s="85"/>
      <c r="H27" s="85"/>
      <c r="I27" s="85"/>
      <c r="J27" s="85"/>
    </row>
    <row r="28" spans="1:10" ht="15" customHeight="1" x14ac:dyDescent="0.2">
      <c r="A28" s="85"/>
      <c r="B28" s="85"/>
      <c r="C28" s="85"/>
      <c r="D28" s="85"/>
      <c r="E28" s="85"/>
      <c r="F28" s="85"/>
      <c r="G28" s="85"/>
      <c r="H28" s="85"/>
      <c r="I28" s="85"/>
      <c r="J28" s="85"/>
    </row>
    <row r="29" spans="1:10" ht="15" customHeight="1" x14ac:dyDescent="0.2">
      <c r="A29" s="85"/>
      <c r="B29" s="85"/>
      <c r="C29" s="85"/>
      <c r="D29" s="85"/>
      <c r="E29" s="85"/>
      <c r="F29" s="85"/>
      <c r="G29" s="85"/>
      <c r="H29" s="85"/>
      <c r="I29" s="85"/>
      <c r="J29" s="85"/>
    </row>
    <row r="30" spans="1:10" ht="15" customHeight="1" x14ac:dyDescent="0.2">
      <c r="A30" s="85"/>
      <c r="B30" s="85"/>
      <c r="C30" s="85"/>
      <c r="D30" s="85"/>
      <c r="E30" s="85"/>
      <c r="F30" s="85"/>
      <c r="G30" s="85"/>
      <c r="H30" s="85"/>
      <c r="I30" s="85"/>
      <c r="J30" s="85"/>
    </row>
    <row r="31" spans="1:10" ht="15" customHeight="1" x14ac:dyDescent="0.2">
      <c r="A31" s="85"/>
      <c r="B31" s="85"/>
      <c r="C31" s="85"/>
      <c r="D31" s="85"/>
      <c r="E31" s="85"/>
      <c r="F31" s="85"/>
      <c r="G31" s="85"/>
      <c r="H31" s="85"/>
      <c r="I31" s="85"/>
      <c r="J31" s="85"/>
    </row>
    <row r="32" spans="1:10" ht="15" customHeight="1" x14ac:dyDescent="0.2">
      <c r="A32" s="85"/>
      <c r="B32" s="85"/>
      <c r="C32" s="85"/>
      <c r="D32" s="85"/>
      <c r="E32" s="85"/>
      <c r="F32" s="85"/>
      <c r="G32" s="85"/>
      <c r="H32" s="85"/>
      <c r="I32" s="85"/>
      <c r="J32" s="85"/>
    </row>
    <row r="33" spans="1:10" ht="15" customHeight="1" x14ac:dyDescent="0.2">
      <c r="A33" s="85"/>
      <c r="B33" s="85"/>
      <c r="C33" s="85"/>
      <c r="D33" s="85"/>
      <c r="E33" s="85"/>
      <c r="F33" s="85"/>
      <c r="G33" s="85"/>
      <c r="H33" s="85"/>
      <c r="I33" s="85"/>
      <c r="J33" s="85"/>
    </row>
    <row r="34" spans="1:10" ht="15" customHeight="1" x14ac:dyDescent="0.2">
      <c r="A34" s="85"/>
      <c r="B34" s="85"/>
      <c r="C34" s="85"/>
      <c r="D34" s="85"/>
      <c r="E34" s="85"/>
      <c r="F34" s="85"/>
      <c r="G34" s="85"/>
      <c r="H34" s="85"/>
      <c r="I34" s="85"/>
      <c r="J34" s="85"/>
    </row>
    <row r="35" spans="1:10" ht="15" customHeight="1" x14ac:dyDescent="0.2">
      <c r="A35" s="85"/>
      <c r="B35" s="85"/>
      <c r="C35" s="85"/>
      <c r="D35" s="85"/>
      <c r="E35" s="85"/>
      <c r="F35" s="85"/>
      <c r="G35" s="85"/>
      <c r="H35" s="85"/>
      <c r="I35" s="85"/>
      <c r="J35" s="85"/>
    </row>
    <row r="36" spans="1:10" ht="15" customHeight="1" x14ac:dyDescent="0.2">
      <c r="A36" s="85"/>
      <c r="B36" s="85"/>
      <c r="C36" s="85"/>
      <c r="D36" s="85"/>
      <c r="E36" s="85"/>
      <c r="F36" s="85"/>
      <c r="G36" s="85"/>
      <c r="H36" s="85"/>
      <c r="I36" s="85"/>
      <c r="J36" s="85"/>
    </row>
    <row r="37" spans="1:10" ht="15" customHeight="1" x14ac:dyDescent="0.2"/>
    <row r="38" spans="1:10" ht="15" customHeight="1" x14ac:dyDescent="0.2"/>
    <row r="39" spans="1:10" ht="15" customHeight="1" x14ac:dyDescent="0.2"/>
    <row r="40" spans="1:10" ht="15" customHeight="1" x14ac:dyDescent="0.2"/>
    <row r="41" spans="1:10" ht="15" customHeight="1" x14ac:dyDescent="0.2"/>
    <row r="42" spans="1:10" ht="15" customHeight="1" x14ac:dyDescent="0.2"/>
    <row r="43" spans="1:10" ht="15" customHeight="1" x14ac:dyDescent="0.2"/>
    <row r="44" spans="1:10" ht="15" customHeight="1" x14ac:dyDescent="0.2"/>
    <row r="45" spans="1:10" ht="15" customHeight="1" x14ac:dyDescent="0.2"/>
    <row r="46" spans="1:10" ht="15" customHeight="1" x14ac:dyDescent="0.2"/>
    <row r="47" spans="1:10" ht="15" customHeight="1" x14ac:dyDescent="0.2"/>
    <row r="48" spans="1:10"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sheetData>
  <sheetProtection selectLockedCells="1"/>
  <mergeCells count="3">
    <mergeCell ref="A1:J1"/>
    <mergeCell ref="A3:J3"/>
    <mergeCell ref="A2:J2"/>
  </mergeCells>
  <printOptions horizontalCentered="1"/>
  <pageMargins left="0.25" right="0.25" top="0.5" bottom="0.75" header="0.3" footer="0.3"/>
  <pageSetup orientation="portrait" r:id="rId1"/>
  <colBreaks count="1" manualBreakCount="1">
    <brk id="1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35"/>
  <sheetViews>
    <sheetView showGridLines="0" view="pageBreakPreview" zoomScale="103" zoomScaleNormal="100" zoomScaleSheetLayoutView="47" workbookViewId="0">
      <selection activeCell="L27" sqref="L27"/>
    </sheetView>
  </sheetViews>
  <sheetFormatPr defaultRowHeight="12.75" x14ac:dyDescent="0.2"/>
  <cols>
    <col min="1" max="4" width="16.6640625" style="1" customWidth="1"/>
    <col min="5" max="5" width="41.6640625" style="1" customWidth="1"/>
    <col min="6" max="6" width="16.1640625" style="1" customWidth="1"/>
    <col min="7" max="7" width="4" style="1" customWidth="1"/>
    <col min="8" max="8" width="23.6640625" style="1" customWidth="1"/>
    <col min="9" max="9" width="6.6640625" style="1" customWidth="1"/>
    <col min="10" max="10" width="10.83203125" style="1" customWidth="1"/>
    <col min="11" max="12" width="10" style="1" customWidth="1"/>
    <col min="13" max="13" width="1.6640625" style="1" customWidth="1"/>
    <col min="14" max="14" width="47" style="1" customWidth="1"/>
    <col min="15" max="27" width="9.33203125" style="1"/>
    <col min="28" max="28" width="33.5" style="1" bestFit="1" customWidth="1"/>
    <col min="29" max="29" width="33.5" style="1" customWidth="1"/>
    <col min="30" max="30" width="25" style="1" bestFit="1" customWidth="1"/>
    <col min="31" max="31" width="27.6640625" style="1" bestFit="1" customWidth="1"/>
    <col min="32" max="32" width="12.6640625" style="1" bestFit="1" customWidth="1"/>
    <col min="33" max="34" width="18.83203125" style="1" bestFit="1" customWidth="1"/>
    <col min="35" max="35" width="15.33203125" style="1" bestFit="1" customWidth="1"/>
    <col min="36" max="36" width="9.33203125" style="1"/>
    <col min="37" max="37" width="12.5" style="1" bestFit="1" customWidth="1"/>
    <col min="38" max="16384" width="9.33203125" style="1"/>
  </cols>
  <sheetData>
    <row r="1" spans="1:43" ht="30" customHeight="1" x14ac:dyDescent="0.2">
      <c r="A1" s="169" t="str">
        <f>"3 - AR No. "&amp;'[1]Database Export'!A3&amp;" - Incentives"</f>
        <v>3 - AR No. 1 - Incentives</v>
      </c>
      <c r="B1" s="170"/>
      <c r="C1" s="170"/>
      <c r="D1" s="170"/>
      <c r="E1" s="170"/>
      <c r="F1" s="171"/>
      <c r="G1" s="171"/>
      <c r="W1" s="172"/>
      <c r="X1" s="172"/>
      <c r="Y1" s="172"/>
      <c r="Z1" s="172"/>
      <c r="AA1" s="172"/>
      <c r="AB1" s="172"/>
      <c r="AC1" s="172"/>
      <c r="AD1" s="172"/>
      <c r="AE1" s="172"/>
      <c r="AF1" s="172"/>
      <c r="AG1" s="172"/>
      <c r="AH1" s="172"/>
      <c r="AI1" s="172"/>
      <c r="AJ1" s="172"/>
      <c r="AK1" s="172"/>
      <c r="AL1" s="172"/>
      <c r="AM1" s="172"/>
      <c r="AN1" s="172"/>
    </row>
    <row r="2" spans="1:43" s="118" customFormat="1" ht="15" customHeight="1" x14ac:dyDescent="0.2">
      <c r="A2" s="173" t="str">
        <f>Narrative!A2</f>
        <v>Recommendation template style 2015</v>
      </c>
      <c r="B2" s="174"/>
      <c r="C2" s="174"/>
      <c r="D2" s="174"/>
      <c r="E2" s="174"/>
      <c r="F2" s="175"/>
      <c r="G2" s="175"/>
      <c r="I2" s="1"/>
      <c r="J2" s="1"/>
      <c r="K2" s="1"/>
      <c r="L2" s="1"/>
      <c r="M2" s="1"/>
      <c r="N2" s="1"/>
      <c r="O2" s="1"/>
      <c r="P2" s="1"/>
      <c r="Q2" s="1"/>
      <c r="R2" s="1"/>
      <c r="S2" s="1"/>
      <c r="T2" s="1"/>
      <c r="U2" s="1"/>
      <c r="V2" s="1"/>
      <c r="W2" s="172"/>
      <c r="X2" s="172"/>
      <c r="Y2" s="172"/>
      <c r="Z2" s="172"/>
      <c r="AA2" s="172"/>
      <c r="AB2" s="172"/>
      <c r="AC2" s="172"/>
      <c r="AD2" s="172"/>
      <c r="AE2" s="172"/>
      <c r="AF2" s="172"/>
      <c r="AG2" s="172"/>
      <c r="AH2" s="172"/>
      <c r="AI2" s="172"/>
      <c r="AJ2" s="172"/>
      <c r="AK2" s="172"/>
      <c r="AL2" s="172"/>
      <c r="AM2" s="172"/>
      <c r="AN2" s="172"/>
      <c r="AO2" s="172"/>
      <c r="AP2" s="1"/>
      <c r="AQ2" s="1"/>
    </row>
    <row r="3" spans="1:43" ht="15" customHeight="1" x14ac:dyDescent="0.2">
      <c r="A3" s="4" t="s">
        <v>310</v>
      </c>
      <c r="B3" s="100"/>
      <c r="C3" s="4"/>
      <c r="D3" s="4"/>
      <c r="E3" s="4"/>
      <c r="H3" s="176"/>
      <c r="W3" s="172"/>
      <c r="X3" s="172"/>
      <c r="Y3" s="172"/>
      <c r="Z3" s="172"/>
      <c r="AA3" s="172"/>
      <c r="AB3" s="172"/>
      <c r="AC3" s="172"/>
      <c r="AD3" s="172"/>
      <c r="AE3" s="172"/>
      <c r="AF3" s="172"/>
      <c r="AG3" s="172"/>
      <c r="AH3" s="172"/>
      <c r="AI3" s="172"/>
      <c r="AJ3" s="172"/>
      <c r="AK3" s="172"/>
      <c r="AL3" s="172"/>
      <c r="AM3" s="172"/>
      <c r="AN3" s="172"/>
      <c r="AO3" s="172"/>
    </row>
    <row r="4" spans="1:43" ht="15" customHeight="1" x14ac:dyDescent="0.2">
      <c r="A4" s="116" t="s">
        <v>35</v>
      </c>
      <c r="C4" s="177">
        <f>Analysis!C40</f>
        <v>2400</v>
      </c>
      <c r="G4" s="178" t="s">
        <v>311</v>
      </c>
      <c r="H4" s="178"/>
      <c r="I4" s="178"/>
      <c r="J4" s="178"/>
      <c r="K4" s="178"/>
      <c r="L4" s="178"/>
      <c r="M4" s="178"/>
      <c r="N4" s="178"/>
      <c r="W4" s="179"/>
      <c r="X4" s="172"/>
      <c r="Y4" s="172"/>
      <c r="Z4" s="172"/>
      <c r="AA4" s="172"/>
      <c r="AB4" s="172"/>
      <c r="AC4" s="172"/>
      <c r="AD4" s="172"/>
      <c r="AE4" s="172"/>
      <c r="AF4" s="172"/>
      <c r="AG4" s="172"/>
      <c r="AH4" s="172"/>
      <c r="AI4" s="172"/>
      <c r="AJ4" s="172"/>
      <c r="AK4" s="172"/>
      <c r="AL4" s="172"/>
      <c r="AM4" s="172"/>
      <c r="AN4" s="172"/>
    </row>
    <row r="5" spans="1:43" ht="15" customHeight="1" x14ac:dyDescent="0.2">
      <c r="A5" s="116" t="s">
        <v>312</v>
      </c>
      <c r="C5" s="177">
        <f>Analysis!C39</f>
        <v>828.57142857142856</v>
      </c>
      <c r="D5" s="35" t="s">
        <v>313</v>
      </c>
      <c r="G5" s="180" t="s">
        <v>314</v>
      </c>
      <c r="H5" s="181" t="s">
        <v>315</v>
      </c>
      <c r="I5" s="182" t="s">
        <v>316</v>
      </c>
      <c r="J5" s="182"/>
      <c r="K5" s="182"/>
      <c r="L5" s="182"/>
      <c r="M5" s="182"/>
      <c r="N5" s="182"/>
      <c r="O5" s="183"/>
      <c r="P5" s="183"/>
      <c r="Q5" s="183"/>
      <c r="R5" s="183"/>
      <c r="S5" s="183"/>
      <c r="T5" s="183"/>
      <c r="U5" s="183"/>
      <c r="V5" s="183"/>
      <c r="W5" s="183"/>
      <c r="X5" s="183"/>
      <c r="Y5" s="183"/>
      <c r="Z5" s="183"/>
      <c r="AA5" s="183"/>
      <c r="AB5" s="183"/>
      <c r="AC5" s="183"/>
      <c r="AD5" s="183"/>
      <c r="AE5" s="183"/>
      <c r="AF5" s="183"/>
      <c r="AG5" s="183"/>
      <c r="AH5" s="183"/>
      <c r="AI5" s="183"/>
      <c r="AJ5" s="183"/>
      <c r="AK5" s="172"/>
      <c r="AL5" s="172"/>
      <c r="AM5" s="172"/>
      <c r="AN5" s="172"/>
    </row>
    <row r="6" spans="1:43" ht="15" customHeight="1" x14ac:dyDescent="0.2">
      <c r="A6" s="116" t="s">
        <v>317</v>
      </c>
      <c r="C6" s="51">
        <f>C4/C5</f>
        <v>2.896551724137931</v>
      </c>
      <c r="D6" s="35" t="s">
        <v>318</v>
      </c>
      <c r="F6" s="184"/>
      <c r="G6" s="180" t="s">
        <v>314</v>
      </c>
      <c r="H6" s="185" t="s">
        <v>319</v>
      </c>
      <c r="I6" s="182" t="s">
        <v>320</v>
      </c>
      <c r="J6" s="182"/>
      <c r="K6" s="182"/>
      <c r="L6" s="182"/>
      <c r="M6" s="182"/>
      <c r="N6" s="182"/>
      <c r="O6" s="183"/>
      <c r="P6" s="183"/>
      <c r="Q6" s="183"/>
      <c r="R6" s="183"/>
      <c r="S6" s="183"/>
      <c r="T6" s="183"/>
      <c r="U6" s="183"/>
      <c r="V6" s="183"/>
      <c r="W6" s="183"/>
      <c r="X6" s="183"/>
      <c r="Y6" s="183"/>
      <c r="Z6" s="183"/>
      <c r="AA6" s="183"/>
      <c r="AB6" s="183"/>
      <c r="AC6" s="183"/>
      <c r="AD6" s="183"/>
      <c r="AE6" s="183"/>
      <c r="AF6" s="183"/>
      <c r="AG6" s="183"/>
      <c r="AH6" s="183"/>
      <c r="AI6" s="183"/>
      <c r="AJ6" s="183"/>
      <c r="AK6" s="172"/>
      <c r="AL6" s="172"/>
      <c r="AM6" s="172"/>
      <c r="AN6" s="172"/>
    </row>
    <row r="7" spans="1:43" ht="15" customHeight="1" x14ac:dyDescent="0.2">
      <c r="A7" s="186"/>
      <c r="B7" s="3"/>
      <c r="G7" s="180" t="s">
        <v>314</v>
      </c>
      <c r="H7" s="185" t="s">
        <v>321</v>
      </c>
      <c r="I7" s="182" t="s">
        <v>322</v>
      </c>
      <c r="J7" s="182"/>
      <c r="K7" s="182"/>
      <c r="L7" s="182"/>
      <c r="M7" s="182"/>
      <c r="N7" s="182"/>
      <c r="O7" s="183"/>
      <c r="P7" s="183"/>
      <c r="Q7" s="183"/>
      <c r="R7" s="183"/>
      <c r="S7" s="183"/>
      <c r="T7" s="183"/>
      <c r="U7" s="183"/>
      <c r="V7" s="183"/>
      <c r="W7" s="183"/>
      <c r="X7" s="183"/>
      <c r="Y7" s="183"/>
      <c r="Z7" s="183"/>
      <c r="AA7" s="183"/>
      <c r="AB7" s="183"/>
      <c r="AC7" s="183"/>
      <c r="AD7" s="183"/>
      <c r="AE7" s="183"/>
      <c r="AF7" s="183"/>
      <c r="AG7" s="183"/>
      <c r="AH7" s="183"/>
      <c r="AI7" s="183"/>
      <c r="AJ7" s="183"/>
      <c r="AK7" s="172"/>
      <c r="AL7" s="172"/>
      <c r="AM7" s="172"/>
      <c r="AN7" s="172"/>
    </row>
    <row r="8" spans="1:43" ht="15" customHeight="1" x14ac:dyDescent="0.2">
      <c r="A8" s="121" t="s">
        <v>323</v>
      </c>
      <c r="B8" s="121"/>
      <c r="C8" s="121"/>
      <c r="D8" s="121"/>
      <c r="E8" s="121"/>
      <c r="F8" s="118"/>
      <c r="G8" s="131" t="s">
        <v>324</v>
      </c>
      <c r="H8" s="131"/>
      <c r="I8" s="131"/>
      <c r="J8" s="131"/>
      <c r="K8" s="131"/>
      <c r="L8" s="131"/>
      <c r="M8" s="131"/>
      <c r="N8" s="131"/>
      <c r="O8" s="187"/>
      <c r="P8" s="187"/>
      <c r="Q8" s="187"/>
      <c r="R8" s="187"/>
      <c r="S8" s="187"/>
      <c r="T8" s="187"/>
      <c r="U8" s="187"/>
      <c r="V8" s="187"/>
      <c r="W8" s="179"/>
      <c r="X8" s="172"/>
      <c r="Y8" s="172"/>
      <c r="Z8" s="172"/>
      <c r="AA8" s="172"/>
      <c r="AB8" s="172"/>
      <c r="AC8" s="172"/>
      <c r="AD8" s="172"/>
      <c r="AE8" s="172"/>
      <c r="AF8" s="172"/>
      <c r="AG8" s="172"/>
      <c r="AH8" s="172"/>
      <c r="AI8" s="172"/>
      <c r="AJ8" s="172"/>
      <c r="AK8" s="172"/>
      <c r="AL8" s="172"/>
      <c r="AM8" s="172"/>
      <c r="AN8" s="172"/>
    </row>
    <row r="9" spans="1:43" ht="15" customHeight="1" x14ac:dyDescent="0.2">
      <c r="A9" s="188" t="s">
        <v>151</v>
      </c>
      <c r="B9" s="189" t="s">
        <v>325</v>
      </c>
      <c r="C9" s="189" t="s">
        <v>326</v>
      </c>
      <c r="D9" s="190" t="s">
        <v>38</v>
      </c>
      <c r="E9" s="191" t="s">
        <v>202</v>
      </c>
      <c r="F9" s="190"/>
      <c r="G9" s="180" t="s">
        <v>314</v>
      </c>
      <c r="H9" s="192" t="s">
        <v>327</v>
      </c>
      <c r="I9" s="193" t="s">
        <v>328</v>
      </c>
      <c r="J9" s="182"/>
      <c r="K9" s="182"/>
      <c r="L9" s="182"/>
      <c r="M9" s="182"/>
      <c r="N9" s="182"/>
      <c r="O9" s="187"/>
      <c r="P9" s="187"/>
      <c r="Q9" s="187"/>
      <c r="R9" s="187"/>
      <c r="S9" s="187"/>
      <c r="T9" s="187"/>
      <c r="U9" s="187"/>
      <c r="V9" s="187"/>
      <c r="W9" s="179"/>
      <c r="X9" s="172"/>
      <c r="Y9" s="172"/>
      <c r="Z9" s="172"/>
      <c r="AA9" s="172"/>
      <c r="AB9" s="172"/>
      <c r="AC9" s="172"/>
      <c r="AD9" s="172"/>
      <c r="AE9" s="172"/>
      <c r="AF9" s="172"/>
      <c r="AG9" s="172"/>
      <c r="AH9" s="172"/>
      <c r="AI9" s="172"/>
      <c r="AJ9" s="172"/>
      <c r="AK9" s="172"/>
      <c r="AL9" s="172"/>
      <c r="AM9" s="172"/>
      <c r="AN9" s="172"/>
    </row>
    <row r="10" spans="1:43" ht="15" customHeight="1" x14ac:dyDescent="0.2">
      <c r="A10" s="194"/>
      <c r="B10" s="194"/>
      <c r="C10" s="194"/>
      <c r="D10" s="194" t="s">
        <v>329</v>
      </c>
      <c r="E10" s="194"/>
      <c r="F10" s="195"/>
      <c r="G10" s="178" t="s">
        <v>330</v>
      </c>
      <c r="H10" s="178"/>
      <c r="I10" s="178"/>
      <c r="J10" s="178"/>
      <c r="K10" s="178"/>
      <c r="L10" s="178"/>
      <c r="M10" s="178"/>
      <c r="N10" s="178"/>
      <c r="O10" s="187"/>
      <c r="P10" s="187"/>
      <c r="Q10" s="187"/>
      <c r="R10" s="187"/>
      <c r="S10" s="187"/>
      <c r="T10" s="187"/>
      <c r="U10" s="187"/>
      <c r="V10" s="187"/>
      <c r="W10" s="179"/>
      <c r="X10" s="172"/>
      <c r="Y10" s="172"/>
      <c r="Z10" s="172"/>
      <c r="AA10" s="172"/>
      <c r="AB10" s="172"/>
      <c r="AC10" s="172"/>
      <c r="AD10" s="172"/>
      <c r="AE10" s="172"/>
      <c r="AF10" s="172"/>
      <c r="AG10" s="172"/>
      <c r="AH10" s="172"/>
      <c r="AI10" s="172"/>
      <c r="AJ10" s="172"/>
      <c r="AK10" s="172"/>
      <c r="AL10" s="172"/>
      <c r="AM10" s="172"/>
      <c r="AN10" s="172"/>
    </row>
    <row r="11" spans="1:43" ht="15" customHeight="1" x14ac:dyDescent="0.2">
      <c r="A11" s="196"/>
      <c r="B11" s="197">
        <v>50</v>
      </c>
      <c r="C11" s="197" t="str">
        <f>IF(A11="","",$C$4-B11)</f>
        <v/>
      </c>
      <c r="D11" s="198" t="str">
        <f>IF(A11="","",C11/$C$5)</f>
        <v/>
      </c>
      <c r="E11" s="199"/>
      <c r="F11" s="200" t="str">
        <f>IF(A11="","&lt;&lt;HIDE ROW","")</f>
        <v>&lt;&lt;HIDE ROW</v>
      </c>
      <c r="G11" s="200"/>
      <c r="H11" s="182" t="s">
        <v>331</v>
      </c>
      <c r="I11" s="182"/>
      <c r="J11" s="182"/>
      <c r="K11" s="182"/>
      <c r="L11" s="182"/>
      <c r="M11" s="182"/>
      <c r="N11" s="182"/>
      <c r="O11" s="187"/>
      <c r="P11" s="187"/>
      <c r="Q11" s="187"/>
      <c r="R11" s="187"/>
      <c r="S11" s="187"/>
      <c r="T11" s="187"/>
      <c r="U11" s="187"/>
      <c r="V11" s="187"/>
      <c r="W11" s="179"/>
      <c r="X11" s="172"/>
      <c r="Y11" s="172"/>
      <c r="Z11" s="172"/>
      <c r="AA11" s="172"/>
      <c r="AB11" s="172"/>
      <c r="AC11" s="172"/>
      <c r="AD11" s="172"/>
      <c r="AE11" s="172"/>
      <c r="AF11" s="172"/>
      <c r="AG11" s="172"/>
      <c r="AH11" s="172"/>
      <c r="AI11" s="172"/>
      <c r="AJ11" s="172"/>
      <c r="AK11" s="172"/>
      <c r="AL11" s="172"/>
      <c r="AM11" s="172"/>
      <c r="AN11" s="172"/>
    </row>
    <row r="12" spans="1:43" ht="15" customHeight="1" x14ac:dyDescent="0.2">
      <c r="A12" s="196"/>
      <c r="B12" s="197"/>
      <c r="C12" s="197" t="str">
        <f>IF(A12="","",C11-B12)</f>
        <v/>
      </c>
      <c r="D12" s="198" t="str">
        <f>IF(A12="","",C12/$C$5)</f>
        <v/>
      </c>
      <c r="E12" s="199"/>
      <c r="F12" s="200" t="str">
        <f t="shared" ref="F12:F15" si="0">IF(A12="","&lt;&lt;HIDE ROW","")</f>
        <v>&lt;&lt;HIDE ROW</v>
      </c>
      <c r="G12" s="200"/>
      <c r="H12" s="182"/>
      <c r="I12" s="182"/>
      <c r="J12" s="182"/>
      <c r="K12" s="182"/>
      <c r="L12" s="182"/>
      <c r="M12" s="182"/>
      <c r="N12" s="182"/>
      <c r="O12" s="187"/>
      <c r="P12" s="187"/>
      <c r="Q12" s="187"/>
      <c r="R12" s="187"/>
      <c r="S12" s="187"/>
      <c r="T12" s="187"/>
      <c r="U12" s="187"/>
      <c r="V12" s="187"/>
      <c r="W12" s="179"/>
      <c r="X12" s="172"/>
      <c r="Y12" s="172"/>
      <c r="Z12" s="172"/>
      <c r="AA12" s="172"/>
      <c r="AB12" s="172"/>
      <c r="AC12" s="172"/>
      <c r="AD12" s="172"/>
      <c r="AE12" s="172"/>
      <c r="AF12" s="172"/>
      <c r="AG12" s="172"/>
      <c r="AH12" s="172"/>
      <c r="AI12" s="172"/>
      <c r="AJ12" s="172"/>
      <c r="AK12" s="172"/>
      <c r="AL12" s="172"/>
      <c r="AM12" s="172"/>
      <c r="AN12" s="172"/>
    </row>
    <row r="13" spans="1:43" ht="15" customHeight="1" x14ac:dyDescent="0.2">
      <c r="A13" s="196"/>
      <c r="B13" s="197"/>
      <c r="C13" s="197" t="str">
        <f>IF(A13="","",C12-B13)</f>
        <v/>
      </c>
      <c r="D13" s="198" t="str">
        <f>IF(A13="","",C13/$C$5)</f>
        <v/>
      </c>
      <c r="E13" s="199"/>
      <c r="F13" s="200" t="str">
        <f t="shared" si="0"/>
        <v>&lt;&lt;HIDE ROW</v>
      </c>
      <c r="G13" s="200"/>
      <c r="H13" s="182"/>
      <c r="I13" s="182"/>
      <c r="J13" s="182"/>
      <c r="K13" s="182"/>
      <c r="L13" s="182"/>
      <c r="M13" s="182"/>
      <c r="N13" s="182"/>
      <c r="O13" s="187"/>
      <c r="P13" s="187"/>
      <c r="Q13" s="187"/>
      <c r="R13" s="187"/>
      <c r="S13" s="187"/>
      <c r="T13" s="187"/>
      <c r="U13" s="187"/>
      <c r="V13" s="187"/>
      <c r="W13" s="179"/>
      <c r="X13" s="172"/>
      <c r="Y13" s="172"/>
      <c r="Z13" s="172"/>
      <c r="AA13" s="172"/>
      <c r="AB13" s="172"/>
      <c r="AC13" s="172"/>
      <c r="AD13" s="172"/>
      <c r="AE13" s="172"/>
      <c r="AF13" s="172"/>
      <c r="AG13" s="172"/>
      <c r="AH13" s="172"/>
      <c r="AI13" s="172"/>
      <c r="AJ13" s="172"/>
      <c r="AK13" s="172"/>
      <c r="AL13" s="172"/>
      <c r="AM13" s="172"/>
      <c r="AN13" s="172"/>
    </row>
    <row r="14" spans="1:43" ht="15" customHeight="1" x14ac:dyDescent="0.2">
      <c r="A14" s="196"/>
      <c r="B14" s="197"/>
      <c r="C14" s="197" t="str">
        <f>IF(A14="","",C13-B14)</f>
        <v/>
      </c>
      <c r="D14" s="198" t="str">
        <f>IF(A14="","",C14/$C$5)</f>
        <v/>
      </c>
      <c r="E14" s="199"/>
      <c r="F14" s="200" t="str">
        <f t="shared" si="0"/>
        <v>&lt;&lt;HIDE ROW</v>
      </c>
      <c r="G14" s="200"/>
      <c r="H14" s="182"/>
      <c r="I14" s="182"/>
      <c r="J14" s="182"/>
      <c r="K14" s="182"/>
      <c r="L14" s="182"/>
      <c r="M14" s="182"/>
      <c r="N14" s="182"/>
      <c r="O14" s="187"/>
      <c r="P14" s="187"/>
      <c r="Q14" s="187"/>
      <c r="R14" s="187"/>
      <c r="S14" s="187"/>
      <c r="T14" s="187"/>
      <c r="U14" s="187"/>
      <c r="V14" s="187"/>
      <c r="W14" s="179"/>
      <c r="X14" s="172"/>
      <c r="Y14" s="172"/>
      <c r="Z14" s="172"/>
      <c r="AA14" s="172"/>
      <c r="AB14" s="172"/>
      <c r="AC14" s="172"/>
      <c r="AD14" s="172"/>
      <c r="AE14" s="172"/>
      <c r="AF14" s="172"/>
      <c r="AG14" s="172"/>
      <c r="AH14" s="172"/>
      <c r="AI14" s="172"/>
      <c r="AJ14" s="172"/>
      <c r="AK14" s="172"/>
      <c r="AL14" s="172"/>
      <c r="AM14" s="172"/>
      <c r="AN14" s="172"/>
    </row>
    <row r="15" spans="1:43" ht="15" customHeight="1" x14ac:dyDescent="0.2">
      <c r="A15" s="196"/>
      <c r="B15" s="197"/>
      <c r="C15" s="197" t="str">
        <f>IF(A15="","",C14-B15)</f>
        <v/>
      </c>
      <c r="D15" s="198" t="str">
        <f>IF(A15="","",C15/$C$5)</f>
        <v/>
      </c>
      <c r="E15" s="199"/>
      <c r="F15" s="200" t="str">
        <f t="shared" si="0"/>
        <v>&lt;&lt;HIDE ROW</v>
      </c>
      <c r="G15" s="200"/>
      <c r="H15" s="182"/>
      <c r="I15" s="182"/>
      <c r="J15" s="182"/>
      <c r="K15" s="182"/>
      <c r="L15" s="182"/>
      <c r="M15" s="182"/>
      <c r="N15" s="182"/>
      <c r="O15" s="187"/>
      <c r="P15" s="187"/>
      <c r="Q15" s="187"/>
      <c r="R15" s="187"/>
      <c r="S15" s="187"/>
      <c r="T15" s="187"/>
      <c r="U15" s="187"/>
      <c r="V15" s="187"/>
      <c r="W15" s="179"/>
      <c r="X15" s="172"/>
      <c r="Y15" s="172"/>
      <c r="Z15" s="172"/>
      <c r="AA15" s="172"/>
      <c r="AB15" s="172"/>
      <c r="AC15" s="172"/>
      <c r="AD15" s="172"/>
      <c r="AE15" s="172"/>
      <c r="AF15" s="172"/>
      <c r="AG15" s="172"/>
      <c r="AH15" s="172"/>
      <c r="AI15" s="172"/>
      <c r="AJ15" s="172"/>
      <c r="AK15" s="172"/>
      <c r="AL15" s="172"/>
      <c r="AM15" s="172"/>
      <c r="AN15" s="172"/>
    </row>
    <row r="16" spans="1:43" ht="15" customHeight="1" x14ac:dyDescent="0.2">
      <c r="A16" s="201" t="s">
        <v>294</v>
      </c>
      <c r="B16" s="202">
        <f>SUM(B11:B15)</f>
        <v>50</v>
      </c>
      <c r="C16" s="202">
        <f>C4-B16</f>
        <v>2350</v>
      </c>
      <c r="D16" s="203">
        <f>IF(C5="","",C16/C5)</f>
        <v>2.8362068965517242</v>
      </c>
      <c r="E16" s="204"/>
      <c r="F16" s="200" t="str">
        <f>IF(A12="","&lt;&lt;HIDE ROW","")</f>
        <v>&lt;&lt;HIDE ROW</v>
      </c>
      <c r="G16" s="178" t="s">
        <v>332</v>
      </c>
      <c r="H16" s="178"/>
      <c r="I16" s="178"/>
      <c r="J16" s="178"/>
      <c r="K16" s="178"/>
      <c r="L16" s="178"/>
      <c r="M16" s="178"/>
      <c r="N16" s="178"/>
      <c r="O16" s="187"/>
      <c r="P16" s="187"/>
      <c r="Q16" s="187"/>
      <c r="R16" s="187"/>
      <c r="S16" s="187"/>
      <c r="T16" s="187"/>
      <c r="U16" s="187"/>
      <c r="V16" s="187"/>
      <c r="W16" s="179"/>
      <c r="X16" s="172"/>
      <c r="Y16" s="172"/>
      <c r="Z16" s="172"/>
      <c r="AA16" s="172"/>
      <c r="AB16" s="172"/>
      <c r="AC16" s="172"/>
      <c r="AD16" s="172"/>
      <c r="AE16" s="172"/>
      <c r="AF16" s="172"/>
      <c r="AG16" s="172"/>
      <c r="AH16" s="172"/>
      <c r="AI16" s="172"/>
      <c r="AJ16" s="172"/>
      <c r="AK16" s="172"/>
      <c r="AL16" s="172"/>
      <c r="AM16" s="172"/>
      <c r="AN16" s="172"/>
    </row>
    <row r="17" spans="1:40" ht="15" customHeight="1" x14ac:dyDescent="0.2">
      <c r="A17" s="205"/>
      <c r="B17" s="3"/>
      <c r="G17" s="206" t="s">
        <v>333</v>
      </c>
      <c r="H17" s="206"/>
      <c r="I17" s="206"/>
      <c r="J17" s="206"/>
      <c r="K17" s="206"/>
      <c r="L17" s="206"/>
      <c r="M17" s="206"/>
      <c r="N17" s="206"/>
      <c r="O17" s="187"/>
      <c r="P17" s="187"/>
      <c r="Q17" s="187"/>
      <c r="R17" s="187"/>
      <c r="S17" s="187"/>
      <c r="T17" s="187"/>
      <c r="U17" s="187"/>
      <c r="V17" s="187"/>
      <c r="W17" s="179"/>
      <c r="X17" s="172"/>
      <c r="Y17" s="172"/>
      <c r="Z17" s="172"/>
      <c r="AA17" s="172"/>
      <c r="AB17" s="172"/>
      <c r="AC17" s="172"/>
      <c r="AD17" s="172"/>
      <c r="AE17" s="172"/>
      <c r="AF17" s="172"/>
      <c r="AG17" s="172"/>
      <c r="AH17" s="172"/>
      <c r="AI17" s="172"/>
      <c r="AJ17" s="172"/>
      <c r="AK17" s="172"/>
      <c r="AL17" s="172"/>
      <c r="AM17" s="172"/>
      <c r="AN17" s="172"/>
    </row>
    <row r="18" spans="1:40" ht="15" customHeight="1" x14ac:dyDescent="0.2">
      <c r="A18" s="119"/>
      <c r="B18" s="207"/>
      <c r="C18" s="119"/>
      <c r="D18" s="119"/>
      <c r="E18" s="119"/>
      <c r="F18" s="119"/>
      <c r="G18" s="119"/>
      <c r="H18" s="187"/>
      <c r="I18" s="187"/>
      <c r="J18" s="187"/>
      <c r="K18" s="187"/>
      <c r="L18" s="187"/>
      <c r="M18" s="187"/>
      <c r="N18" s="187"/>
      <c r="O18" s="187"/>
      <c r="P18" s="187"/>
      <c r="Q18" s="187"/>
      <c r="R18" s="187"/>
      <c r="S18" s="187"/>
      <c r="T18" s="187"/>
      <c r="U18" s="187"/>
      <c r="V18" s="187"/>
      <c r="W18" s="179"/>
      <c r="X18" s="172"/>
      <c r="Y18" s="172"/>
      <c r="Z18" s="172"/>
      <c r="AA18" s="172"/>
      <c r="AB18" s="172"/>
      <c r="AC18" s="172"/>
      <c r="AD18" s="172"/>
      <c r="AE18" s="172"/>
      <c r="AF18" s="172"/>
      <c r="AG18" s="172"/>
      <c r="AH18" s="172"/>
      <c r="AI18" s="172"/>
      <c r="AJ18" s="172"/>
      <c r="AK18" s="172"/>
      <c r="AL18" s="172"/>
      <c r="AM18" s="172"/>
      <c r="AN18" s="172"/>
    </row>
    <row r="19" spans="1:40" ht="15" customHeight="1" x14ac:dyDescent="0.2">
      <c r="A19" s="208" t="s">
        <v>334</v>
      </c>
      <c r="B19" s="208"/>
      <c r="C19" s="208"/>
      <c r="D19" s="208"/>
      <c r="E19" s="208"/>
      <c r="F19" s="119"/>
      <c r="G19" s="119"/>
      <c r="H19" s="187"/>
      <c r="I19" s="187"/>
      <c r="J19" s="187"/>
      <c r="K19" s="187"/>
      <c r="L19" s="187"/>
      <c r="M19" s="187"/>
      <c r="N19" s="187"/>
      <c r="O19" s="187"/>
      <c r="P19" s="187"/>
      <c r="Q19" s="187"/>
      <c r="R19" s="187"/>
      <c r="S19" s="187"/>
      <c r="T19" s="187"/>
      <c r="U19" s="187"/>
      <c r="V19" s="187"/>
      <c r="W19" s="179"/>
      <c r="X19" s="172"/>
      <c r="Y19" s="172"/>
      <c r="Z19" s="172"/>
      <c r="AA19" s="172"/>
      <c r="AB19" s="172"/>
      <c r="AC19" s="172"/>
      <c r="AD19" s="172"/>
      <c r="AE19" s="172"/>
      <c r="AF19" s="172"/>
      <c r="AG19" s="172"/>
      <c r="AH19" s="172"/>
      <c r="AI19" s="172"/>
      <c r="AJ19" s="172"/>
      <c r="AK19" s="172"/>
      <c r="AL19" s="172"/>
      <c r="AM19" s="172"/>
      <c r="AN19" s="172"/>
    </row>
    <row r="20" spans="1:40" ht="15" customHeight="1" x14ac:dyDescent="0.2">
      <c r="A20" s="209" t="s">
        <v>335</v>
      </c>
      <c r="B20" s="209"/>
      <c r="C20" s="209"/>
      <c r="D20" s="209"/>
      <c r="E20" s="209"/>
      <c r="F20" s="200" t="s">
        <v>336</v>
      </c>
      <c r="G20" s="210"/>
      <c r="H20" s="210"/>
      <c r="I20" s="210"/>
      <c r="J20" s="210"/>
      <c r="K20" s="210"/>
      <c r="L20" s="187"/>
      <c r="M20" s="187"/>
      <c r="N20" s="187"/>
      <c r="O20" s="187"/>
      <c r="P20" s="187"/>
      <c r="Q20" s="187"/>
      <c r="R20" s="187"/>
      <c r="S20" s="187"/>
      <c r="T20" s="187"/>
      <c r="U20" s="187"/>
      <c r="V20" s="187"/>
      <c r="W20" s="179"/>
      <c r="X20" s="172"/>
      <c r="Y20" s="172"/>
      <c r="Z20" s="172"/>
      <c r="AA20" s="172"/>
      <c r="AB20" s="172"/>
      <c r="AC20" s="172"/>
      <c r="AD20" s="172"/>
      <c r="AE20" s="172"/>
      <c r="AF20" s="172"/>
      <c r="AG20" s="172"/>
      <c r="AH20" s="172"/>
      <c r="AI20" s="172"/>
      <c r="AJ20" s="172"/>
      <c r="AK20" s="172"/>
      <c r="AL20" s="172"/>
      <c r="AM20" s="172"/>
      <c r="AN20" s="172"/>
    </row>
    <row r="21" spans="1:40" ht="15" customHeight="1" x14ac:dyDescent="0.2">
      <c r="A21" s="211" t="s">
        <v>337</v>
      </c>
      <c r="B21" s="211"/>
      <c r="C21" s="211"/>
      <c r="D21" s="211"/>
      <c r="E21" s="211"/>
      <c r="F21" s="211" t="s">
        <v>338</v>
      </c>
      <c r="G21" s="211"/>
      <c r="H21" s="211"/>
      <c r="I21" s="211"/>
      <c r="J21" s="211"/>
      <c r="K21" s="211"/>
      <c r="L21" s="187"/>
      <c r="M21" s="187"/>
      <c r="N21" s="187"/>
      <c r="O21" s="187"/>
      <c r="P21" s="187"/>
      <c r="Q21" s="187"/>
      <c r="R21" s="187"/>
      <c r="S21" s="187"/>
      <c r="T21" s="187"/>
      <c r="U21" s="187"/>
      <c r="V21" s="187"/>
      <c r="W21" s="179"/>
      <c r="X21" s="172"/>
      <c r="Y21" s="172"/>
      <c r="Z21" s="172"/>
      <c r="AA21" s="172"/>
      <c r="AB21" s="172"/>
      <c r="AC21" s="172"/>
      <c r="AD21" s="172"/>
      <c r="AE21" s="172"/>
      <c r="AF21" s="172"/>
      <c r="AG21" s="172"/>
      <c r="AH21" s="172"/>
      <c r="AI21" s="172"/>
      <c r="AJ21" s="172"/>
      <c r="AK21" s="172"/>
      <c r="AL21" s="172"/>
      <c r="AM21" s="172"/>
      <c r="AN21" s="172"/>
    </row>
    <row r="22" spans="1:40" ht="15" customHeight="1" x14ac:dyDescent="0.2">
      <c r="A22" s="211"/>
      <c r="B22" s="211"/>
      <c r="C22" s="211"/>
      <c r="D22" s="211"/>
      <c r="E22" s="211"/>
      <c r="F22" s="211"/>
      <c r="G22" s="211"/>
      <c r="H22" s="211"/>
      <c r="I22" s="211"/>
      <c r="J22" s="211"/>
      <c r="K22" s="211"/>
      <c r="L22" s="187"/>
      <c r="M22" s="187"/>
      <c r="N22" s="187"/>
      <c r="O22" s="187"/>
      <c r="P22" s="187"/>
      <c r="Q22" s="187"/>
      <c r="R22" s="187"/>
      <c r="S22" s="187"/>
      <c r="T22" s="187"/>
      <c r="U22" s="187"/>
      <c r="V22" s="187"/>
      <c r="W22" s="179"/>
      <c r="X22" s="172"/>
      <c r="Y22" s="172"/>
      <c r="Z22" s="172"/>
      <c r="AA22" s="172"/>
      <c r="AB22" s="172"/>
      <c r="AC22" s="172"/>
      <c r="AD22" s="172"/>
      <c r="AE22" s="172"/>
      <c r="AF22" s="172"/>
      <c r="AG22" s="172"/>
      <c r="AH22" s="172"/>
      <c r="AI22" s="172"/>
      <c r="AJ22" s="172"/>
      <c r="AK22" s="172"/>
      <c r="AL22" s="172"/>
      <c r="AM22" s="172"/>
      <c r="AN22" s="172"/>
    </row>
    <row r="23" spans="1:40" ht="15" customHeight="1" x14ac:dyDescent="0.2">
      <c r="A23" s="211" t="s">
        <v>339</v>
      </c>
      <c r="B23" s="211"/>
      <c r="C23" s="211"/>
      <c r="D23" s="211"/>
      <c r="E23" s="211"/>
      <c r="F23" s="211"/>
      <c r="G23" s="211"/>
      <c r="H23" s="211"/>
      <c r="I23" s="211"/>
      <c r="J23" s="211"/>
      <c r="K23" s="211"/>
      <c r="L23" s="187"/>
      <c r="M23" s="187"/>
      <c r="N23" s="187"/>
      <c r="O23" s="187"/>
      <c r="P23" s="187"/>
      <c r="Q23" s="187"/>
      <c r="R23" s="187"/>
      <c r="S23" s="187"/>
      <c r="T23" s="187"/>
      <c r="U23" s="187"/>
      <c r="V23" s="187"/>
      <c r="W23" s="179"/>
      <c r="X23" s="172"/>
      <c r="Y23" s="172"/>
      <c r="Z23" s="172"/>
      <c r="AA23" s="172"/>
      <c r="AB23" s="172"/>
      <c r="AC23" s="172"/>
      <c r="AD23" s="172"/>
      <c r="AE23" s="172"/>
      <c r="AF23" s="172"/>
      <c r="AG23" s="172"/>
      <c r="AH23" s="172"/>
      <c r="AI23" s="172"/>
      <c r="AJ23" s="172"/>
      <c r="AK23" s="172"/>
      <c r="AL23" s="172"/>
      <c r="AM23" s="172"/>
      <c r="AN23" s="172"/>
    </row>
    <row r="24" spans="1:40" ht="15" customHeight="1" x14ac:dyDescent="0.2">
      <c r="A24" s="211"/>
      <c r="B24" s="211"/>
      <c r="C24" s="211"/>
      <c r="D24" s="211"/>
      <c r="E24" s="211"/>
      <c r="F24" s="119"/>
      <c r="G24" s="119"/>
      <c r="H24" s="187"/>
      <c r="I24" s="187"/>
      <c r="J24" s="187"/>
      <c r="K24" s="187"/>
      <c r="L24" s="187"/>
      <c r="M24" s="187"/>
      <c r="N24" s="187"/>
      <c r="O24" s="187"/>
      <c r="P24" s="187"/>
      <c r="Q24" s="187"/>
      <c r="R24" s="187"/>
      <c r="S24" s="187"/>
      <c r="T24" s="187"/>
      <c r="U24" s="187"/>
      <c r="V24" s="187"/>
      <c r="W24" s="179"/>
      <c r="X24" s="172"/>
      <c r="Y24" s="172"/>
      <c r="Z24" s="172"/>
      <c r="AA24" s="172"/>
      <c r="AB24" s="172"/>
      <c r="AC24" s="172"/>
      <c r="AD24" s="172"/>
      <c r="AE24" s="172"/>
      <c r="AF24" s="172"/>
      <c r="AG24" s="172"/>
      <c r="AH24" s="172"/>
      <c r="AI24" s="172"/>
      <c r="AJ24" s="172"/>
      <c r="AK24" s="172"/>
      <c r="AL24" s="172"/>
      <c r="AM24" s="172"/>
      <c r="AN24" s="172"/>
    </row>
    <row r="25" spans="1:40" ht="15" customHeight="1" x14ac:dyDescent="0.2">
      <c r="A25" s="119"/>
      <c r="B25" s="207"/>
      <c r="C25" s="119"/>
      <c r="D25" s="119"/>
      <c r="E25" s="119"/>
      <c r="F25" s="119"/>
      <c r="G25" s="119"/>
      <c r="H25" s="187"/>
      <c r="I25" s="187"/>
      <c r="J25" s="187"/>
      <c r="K25" s="187"/>
      <c r="L25" s="187"/>
      <c r="M25" s="187"/>
      <c r="N25" s="187"/>
      <c r="O25" s="187"/>
      <c r="P25" s="187"/>
      <c r="Q25" s="187"/>
      <c r="R25" s="187"/>
      <c r="S25" s="187"/>
      <c r="T25" s="187"/>
      <c r="U25" s="187"/>
      <c r="V25" s="187"/>
      <c r="W25" s="179"/>
      <c r="X25" s="172"/>
      <c r="Y25" s="172"/>
      <c r="Z25" s="172"/>
      <c r="AA25" s="172"/>
      <c r="AB25" s="172"/>
      <c r="AC25" s="172"/>
      <c r="AD25" s="172"/>
      <c r="AE25" s="172"/>
      <c r="AF25" s="172"/>
      <c r="AG25" s="172"/>
      <c r="AH25" s="172"/>
      <c r="AI25" s="172"/>
      <c r="AJ25" s="172"/>
      <c r="AK25" s="172"/>
      <c r="AL25" s="172"/>
      <c r="AM25" s="172"/>
      <c r="AN25" s="172"/>
    </row>
    <row r="26" spans="1:40" ht="15" customHeight="1" x14ac:dyDescent="0.2">
      <c r="A26" s="119"/>
      <c r="B26" s="207"/>
      <c r="C26" s="119"/>
      <c r="D26" s="119"/>
      <c r="E26" s="119"/>
      <c r="F26" s="119"/>
      <c r="G26" s="119"/>
      <c r="H26" s="187"/>
      <c r="I26" s="187"/>
      <c r="J26" s="187"/>
      <c r="K26" s="187"/>
      <c r="L26" s="187"/>
      <c r="M26" s="187"/>
      <c r="N26" s="187"/>
      <c r="O26" s="187"/>
      <c r="P26" s="187"/>
      <c r="Q26" s="187"/>
      <c r="R26" s="187"/>
      <c r="S26" s="187"/>
      <c r="T26" s="187"/>
      <c r="U26" s="187"/>
      <c r="V26" s="187"/>
      <c r="W26" s="179"/>
      <c r="X26" s="172"/>
      <c r="Y26" s="172"/>
      <c r="Z26" s="172"/>
      <c r="AA26" s="172"/>
      <c r="AB26" s="172"/>
      <c r="AC26" s="172"/>
      <c r="AD26" s="172"/>
      <c r="AE26" s="172"/>
      <c r="AF26" s="172"/>
      <c r="AG26" s="172"/>
      <c r="AH26" s="172"/>
      <c r="AI26" s="172"/>
      <c r="AJ26" s="172"/>
      <c r="AK26" s="172"/>
      <c r="AL26" s="172"/>
      <c r="AM26" s="172"/>
      <c r="AN26" s="172"/>
    </row>
    <row r="27" spans="1:40" ht="15" customHeight="1" x14ac:dyDescent="0.2">
      <c r="A27" s="208" t="s">
        <v>340</v>
      </c>
      <c r="B27" s="208"/>
      <c r="C27" s="208"/>
      <c r="D27" s="208"/>
      <c r="E27" s="208"/>
      <c r="F27" s="200" t="s">
        <v>341</v>
      </c>
      <c r="G27" s="212"/>
      <c r="H27" s="187"/>
      <c r="I27" s="187"/>
      <c r="J27" s="187"/>
      <c r="K27" s="187"/>
      <c r="L27" s="187"/>
      <c r="M27" s="187"/>
      <c r="N27" s="187"/>
      <c r="O27" s="187"/>
      <c r="P27" s="187"/>
      <c r="Q27" s="187"/>
      <c r="R27" s="187"/>
      <c r="S27" s="187"/>
      <c r="T27" s="187"/>
      <c r="U27" s="187"/>
      <c r="V27" s="187"/>
      <c r="W27" s="179"/>
      <c r="X27" s="172"/>
      <c r="Y27" s="172"/>
      <c r="Z27" s="172"/>
      <c r="AA27" s="172"/>
      <c r="AB27" s="172"/>
      <c r="AC27" s="172"/>
      <c r="AD27" s="172"/>
      <c r="AE27" s="172"/>
      <c r="AF27" s="172"/>
      <c r="AG27" s="172"/>
      <c r="AH27" s="172"/>
      <c r="AI27" s="172"/>
      <c r="AJ27" s="172"/>
      <c r="AK27" s="172"/>
      <c r="AL27" s="172"/>
      <c r="AM27" s="172"/>
      <c r="AN27" s="172"/>
    </row>
    <row r="28" spans="1:40" ht="15" customHeight="1" x14ac:dyDescent="0.2">
      <c r="A28" s="213" t="s">
        <v>342</v>
      </c>
      <c r="B28" s="213"/>
      <c r="C28" s="213"/>
      <c r="D28" s="213"/>
      <c r="E28" s="213"/>
      <c r="F28" s="212"/>
      <c r="G28" s="212"/>
      <c r="H28" s="187"/>
      <c r="I28" s="187"/>
      <c r="J28" s="187"/>
      <c r="K28" s="187"/>
      <c r="L28" s="187"/>
      <c r="M28" s="187"/>
      <c r="N28" s="187"/>
      <c r="O28" s="187"/>
      <c r="P28" s="187"/>
      <c r="Q28" s="187"/>
      <c r="R28" s="187"/>
      <c r="S28" s="187"/>
      <c r="T28" s="187"/>
      <c r="U28" s="187"/>
      <c r="V28" s="187"/>
      <c r="W28" s="179"/>
      <c r="X28" s="172"/>
      <c r="Y28" s="172"/>
      <c r="Z28" s="172"/>
      <c r="AA28" s="172"/>
      <c r="AB28" s="172"/>
      <c r="AC28" s="172"/>
      <c r="AD28" s="172"/>
      <c r="AE28" s="172"/>
      <c r="AF28" s="172"/>
      <c r="AG28" s="172"/>
      <c r="AH28" s="172"/>
      <c r="AI28" s="172"/>
      <c r="AJ28" s="172"/>
      <c r="AK28" s="172"/>
      <c r="AL28" s="172"/>
      <c r="AM28" s="172"/>
      <c r="AN28" s="172"/>
    </row>
    <row r="29" spans="1:40" ht="15" customHeight="1" x14ac:dyDescent="0.2">
      <c r="A29" s="214"/>
      <c r="B29" s="214"/>
      <c r="C29" s="214"/>
      <c r="D29" s="214"/>
      <c r="E29" s="214"/>
      <c r="F29" s="212"/>
      <c r="G29" s="212"/>
      <c r="H29" s="187"/>
      <c r="I29" s="187"/>
      <c r="J29" s="187"/>
      <c r="K29" s="187"/>
      <c r="L29" s="187"/>
      <c r="M29" s="187"/>
      <c r="N29" s="187"/>
      <c r="O29" s="187"/>
      <c r="P29" s="187"/>
      <c r="Q29" s="187"/>
      <c r="R29" s="187"/>
      <c r="S29" s="187"/>
      <c r="T29" s="187"/>
      <c r="U29" s="187"/>
      <c r="V29" s="187"/>
      <c r="W29" s="179"/>
      <c r="X29" s="172"/>
      <c r="Y29" s="172"/>
      <c r="Z29" s="172"/>
      <c r="AA29" s="172"/>
      <c r="AB29" s="172"/>
      <c r="AC29" s="172"/>
      <c r="AD29" s="172"/>
      <c r="AE29" s="172"/>
      <c r="AF29" s="172"/>
      <c r="AG29" s="172"/>
      <c r="AH29" s="172"/>
      <c r="AI29" s="172"/>
      <c r="AJ29" s="172"/>
      <c r="AK29" s="172"/>
      <c r="AL29" s="172"/>
      <c r="AM29" s="172"/>
      <c r="AN29" s="172"/>
    </row>
    <row r="30" spans="1:40" ht="15" customHeight="1" x14ac:dyDescent="0.2">
      <c r="A30" s="214"/>
      <c r="B30" s="214"/>
      <c r="C30" s="214"/>
      <c r="D30" s="214"/>
      <c r="E30" s="214"/>
      <c r="F30" s="212"/>
      <c r="G30" s="212"/>
      <c r="H30" s="187"/>
      <c r="I30" s="187"/>
      <c r="J30" s="187"/>
      <c r="K30" s="187"/>
      <c r="L30" s="187"/>
      <c r="M30" s="187"/>
      <c r="N30" s="187"/>
      <c r="O30" s="187"/>
      <c r="P30" s="187"/>
      <c r="Q30" s="187"/>
      <c r="R30" s="187"/>
      <c r="S30" s="187"/>
      <c r="T30" s="187"/>
      <c r="U30" s="187"/>
      <c r="V30" s="187"/>
      <c r="W30" s="179"/>
      <c r="X30" s="172"/>
      <c r="Y30" s="172"/>
      <c r="Z30" s="172"/>
      <c r="AA30" s="172"/>
      <c r="AB30" s="172"/>
      <c r="AC30" s="172"/>
      <c r="AD30" s="172"/>
      <c r="AE30" s="172"/>
      <c r="AF30" s="172"/>
      <c r="AG30" s="172"/>
      <c r="AH30" s="172"/>
      <c r="AI30" s="172"/>
      <c r="AJ30" s="172"/>
      <c r="AK30" s="172"/>
      <c r="AL30" s="172"/>
      <c r="AM30" s="172"/>
      <c r="AN30" s="172"/>
    </row>
    <row r="31" spans="1:40" ht="15" customHeight="1" x14ac:dyDescent="0.2">
      <c r="A31" s="214"/>
      <c r="B31" s="214"/>
      <c r="C31" s="214"/>
      <c r="D31" s="214"/>
      <c r="E31" s="214"/>
      <c r="F31" s="212"/>
      <c r="G31" s="212"/>
      <c r="H31" s="187"/>
      <c r="I31" s="187"/>
      <c r="J31" s="187"/>
      <c r="K31" s="187"/>
      <c r="L31" s="187"/>
      <c r="M31" s="187"/>
      <c r="N31" s="187"/>
      <c r="O31" s="187"/>
      <c r="P31" s="187"/>
      <c r="Q31" s="187"/>
      <c r="R31" s="187"/>
      <c r="S31" s="187"/>
      <c r="T31" s="187"/>
      <c r="U31" s="187"/>
      <c r="V31" s="187"/>
      <c r="W31" s="179"/>
      <c r="X31" s="172"/>
      <c r="Y31" s="172"/>
      <c r="Z31" s="172"/>
      <c r="AA31" s="172"/>
      <c r="AB31" s="172"/>
      <c r="AC31" s="172"/>
      <c r="AD31" s="172"/>
      <c r="AE31" s="172"/>
      <c r="AF31" s="172"/>
      <c r="AG31" s="172"/>
      <c r="AH31" s="172"/>
      <c r="AI31" s="172"/>
      <c r="AJ31" s="172"/>
      <c r="AK31" s="172"/>
      <c r="AL31" s="172"/>
      <c r="AM31" s="172"/>
      <c r="AN31" s="172"/>
    </row>
    <row r="32" spans="1:40" ht="15" customHeight="1" x14ac:dyDescent="0.2">
      <c r="A32" s="214"/>
      <c r="B32" s="214"/>
      <c r="C32" s="214"/>
      <c r="D32" s="214"/>
      <c r="E32" s="214"/>
      <c r="F32" s="212"/>
      <c r="G32" s="212"/>
      <c r="H32" s="187"/>
      <c r="I32" s="187"/>
      <c r="J32" s="187"/>
      <c r="K32" s="187"/>
      <c r="L32" s="187"/>
      <c r="M32" s="187"/>
      <c r="N32" s="187"/>
      <c r="O32" s="187"/>
      <c r="P32" s="187"/>
      <c r="Q32" s="187"/>
      <c r="R32" s="187"/>
      <c r="S32" s="187"/>
      <c r="T32" s="187"/>
      <c r="U32" s="187"/>
      <c r="V32" s="187"/>
      <c r="W32" s="179"/>
      <c r="X32" s="172"/>
      <c r="Y32" s="172"/>
      <c r="Z32" s="172"/>
      <c r="AA32" s="172"/>
      <c r="AB32" s="172"/>
      <c r="AC32" s="172"/>
      <c r="AD32" s="172"/>
      <c r="AE32" s="172"/>
      <c r="AF32" s="172"/>
      <c r="AG32" s="172"/>
      <c r="AH32" s="172"/>
      <c r="AI32" s="172"/>
      <c r="AJ32" s="172"/>
      <c r="AK32" s="172"/>
      <c r="AL32" s="172"/>
      <c r="AM32" s="172"/>
      <c r="AN32" s="172"/>
    </row>
    <row r="33" spans="1:40" ht="15" customHeight="1" x14ac:dyDescent="0.2">
      <c r="A33" s="214"/>
      <c r="B33" s="214"/>
      <c r="C33" s="214"/>
      <c r="D33" s="214"/>
      <c r="E33" s="214"/>
      <c r="F33" s="212"/>
      <c r="G33" s="212"/>
      <c r="H33" s="187"/>
      <c r="I33" s="187"/>
      <c r="J33" s="187"/>
      <c r="K33" s="187"/>
      <c r="L33" s="187"/>
      <c r="M33" s="187"/>
      <c r="N33" s="187"/>
      <c r="O33" s="187"/>
      <c r="P33" s="187"/>
      <c r="Q33" s="187"/>
      <c r="R33" s="187"/>
      <c r="S33" s="187"/>
      <c r="T33" s="187"/>
      <c r="U33" s="187"/>
      <c r="V33" s="187"/>
      <c r="W33" s="179"/>
      <c r="X33" s="172"/>
      <c r="Y33" s="172"/>
      <c r="Z33" s="172"/>
      <c r="AA33" s="172"/>
      <c r="AB33" s="172"/>
      <c r="AC33" s="172"/>
      <c r="AD33" s="172"/>
      <c r="AE33" s="172"/>
      <c r="AF33" s="172"/>
      <c r="AG33" s="172"/>
      <c r="AH33" s="172"/>
      <c r="AI33" s="172"/>
      <c r="AJ33" s="172"/>
      <c r="AK33" s="172"/>
      <c r="AL33" s="172"/>
      <c r="AM33" s="172"/>
      <c r="AN33" s="172"/>
    </row>
    <row r="34" spans="1:40" ht="15" customHeight="1" x14ac:dyDescent="0.2">
      <c r="A34" s="214"/>
      <c r="B34" s="214"/>
      <c r="C34" s="214"/>
      <c r="D34" s="214"/>
      <c r="E34" s="214"/>
      <c r="F34" s="212"/>
      <c r="G34" s="212"/>
      <c r="H34" s="187"/>
      <c r="I34" s="187"/>
      <c r="J34" s="187"/>
      <c r="K34" s="187"/>
      <c r="L34" s="187"/>
      <c r="M34" s="187"/>
      <c r="N34" s="187"/>
      <c r="O34" s="187"/>
      <c r="P34" s="187"/>
      <c r="Q34" s="187"/>
      <c r="R34" s="187"/>
      <c r="S34" s="187"/>
      <c r="T34" s="187"/>
      <c r="U34" s="187"/>
      <c r="V34" s="187"/>
      <c r="W34" s="179"/>
      <c r="X34" s="172"/>
      <c r="Y34" s="172"/>
      <c r="Z34" s="172"/>
      <c r="AA34" s="172"/>
      <c r="AB34" s="172"/>
      <c r="AC34" s="172"/>
      <c r="AD34" s="172"/>
      <c r="AE34" s="172"/>
      <c r="AF34" s="172"/>
      <c r="AG34" s="172"/>
      <c r="AH34" s="172"/>
      <c r="AI34" s="172"/>
      <c r="AJ34" s="172"/>
      <c r="AK34" s="172"/>
      <c r="AL34" s="172"/>
      <c r="AM34" s="172"/>
      <c r="AN34" s="172"/>
    </row>
    <row r="35" spans="1:40" ht="15" customHeight="1" x14ac:dyDescent="0.2">
      <c r="A35" s="214"/>
      <c r="B35" s="214"/>
      <c r="C35" s="214"/>
      <c r="D35" s="214"/>
      <c r="E35" s="214"/>
      <c r="F35" s="212"/>
      <c r="G35" s="186"/>
      <c r="H35" s="187"/>
      <c r="I35" s="187"/>
      <c r="J35" s="187"/>
      <c r="K35" s="187"/>
      <c r="L35" s="187"/>
      <c r="M35" s="187"/>
      <c r="N35" s="187"/>
      <c r="O35" s="187"/>
      <c r="P35" s="187"/>
      <c r="Q35" s="187"/>
      <c r="R35" s="187"/>
      <c r="S35" s="187"/>
      <c r="T35" s="187"/>
      <c r="U35" s="187"/>
      <c r="V35" s="187"/>
      <c r="W35" s="179"/>
      <c r="X35" s="172"/>
      <c r="Y35" s="172"/>
      <c r="Z35" s="172"/>
      <c r="AA35" s="172"/>
      <c r="AB35" s="172"/>
      <c r="AC35" s="172"/>
      <c r="AD35" s="172"/>
      <c r="AE35" s="172"/>
      <c r="AF35" s="172"/>
      <c r="AG35" s="172"/>
      <c r="AH35" s="172"/>
      <c r="AI35" s="172"/>
      <c r="AJ35" s="172"/>
      <c r="AK35" s="172"/>
      <c r="AL35" s="172"/>
      <c r="AM35" s="172"/>
      <c r="AN35" s="172"/>
    </row>
    <row r="36" spans="1:40" ht="15" customHeight="1" x14ac:dyDescent="0.3">
      <c r="A36" s="215"/>
      <c r="B36" s="216"/>
      <c r="C36" s="217"/>
      <c r="D36" s="218"/>
      <c r="E36" s="186"/>
      <c r="F36" s="186"/>
      <c r="G36" s="119"/>
      <c r="H36" s="219"/>
      <c r="I36" s="179"/>
      <c r="J36" s="179"/>
      <c r="K36" s="179"/>
      <c r="L36" s="179"/>
      <c r="M36" s="179"/>
      <c r="N36" s="179"/>
      <c r="O36" s="187"/>
      <c r="P36" s="187"/>
      <c r="Q36" s="187"/>
      <c r="R36" s="187"/>
      <c r="S36" s="187"/>
      <c r="T36" s="187"/>
      <c r="U36" s="187"/>
      <c r="V36" s="187"/>
      <c r="W36" s="179"/>
      <c r="X36" s="172"/>
      <c r="Y36" s="172"/>
      <c r="Z36" s="172"/>
      <c r="AA36" s="172"/>
      <c r="AB36" s="172"/>
      <c r="AC36" s="172"/>
      <c r="AD36" s="172"/>
      <c r="AE36" s="172"/>
      <c r="AF36" s="172"/>
      <c r="AG36" s="172"/>
      <c r="AH36" s="172"/>
      <c r="AI36" s="172"/>
      <c r="AJ36" s="172"/>
      <c r="AK36" s="172"/>
      <c r="AL36" s="172"/>
      <c r="AM36" s="172"/>
      <c r="AN36" s="172"/>
    </row>
    <row r="37" spans="1:40" ht="15" customHeight="1" x14ac:dyDescent="0.3">
      <c r="A37" s="208" t="s">
        <v>343</v>
      </c>
      <c r="B37" s="208"/>
      <c r="C37" s="208"/>
      <c r="D37" s="208"/>
      <c r="E37" s="208"/>
      <c r="F37" s="200" t="s">
        <v>341</v>
      </c>
      <c r="G37" s="212"/>
      <c r="H37" s="220"/>
      <c r="I37" s="179"/>
      <c r="J37" s="179"/>
      <c r="K37" s="179"/>
      <c r="L37" s="179"/>
      <c r="M37" s="179"/>
      <c r="N37" s="179"/>
      <c r="O37" s="179"/>
      <c r="P37" s="179"/>
      <c r="Q37" s="179"/>
      <c r="R37" s="179"/>
      <c r="S37" s="179"/>
      <c r="T37" s="179"/>
      <c r="U37" s="179"/>
      <c r="V37" s="179"/>
      <c r="W37" s="179"/>
      <c r="X37" s="172"/>
      <c r="Y37" s="172"/>
      <c r="Z37" s="172"/>
      <c r="AA37" s="172"/>
      <c r="AB37" s="172"/>
      <c r="AC37" s="172"/>
      <c r="AD37" s="172"/>
      <c r="AE37" s="172"/>
      <c r="AF37" s="172"/>
      <c r="AG37" s="172"/>
      <c r="AH37" s="172"/>
      <c r="AI37" s="172"/>
      <c r="AJ37" s="172"/>
      <c r="AK37" s="172"/>
      <c r="AL37" s="172"/>
      <c r="AM37" s="172"/>
      <c r="AN37" s="172"/>
    </row>
    <row r="38" spans="1:40" ht="15" customHeight="1" x14ac:dyDescent="0.2">
      <c r="A38" s="213" t="s">
        <v>344</v>
      </c>
      <c r="B38" s="213"/>
      <c r="C38" s="213"/>
      <c r="D38" s="213"/>
      <c r="E38" s="213"/>
      <c r="F38" s="212"/>
      <c r="G38" s="212"/>
      <c r="H38" s="187"/>
      <c r="I38" s="187"/>
      <c r="J38" s="187"/>
      <c r="K38" s="187"/>
      <c r="L38" s="187"/>
      <c r="M38" s="187"/>
      <c r="N38" s="187"/>
      <c r="O38" s="179"/>
      <c r="P38" s="179"/>
      <c r="Q38" s="179"/>
      <c r="R38" s="179"/>
      <c r="S38" s="179"/>
      <c r="T38" s="179"/>
      <c r="U38" s="179"/>
      <c r="V38" s="179"/>
      <c r="W38" s="179"/>
      <c r="X38" s="172"/>
      <c r="Y38" s="172"/>
      <c r="Z38" s="172"/>
      <c r="AA38" s="172"/>
      <c r="AB38" s="172"/>
      <c r="AC38" s="172"/>
      <c r="AD38" s="172"/>
      <c r="AE38" s="172"/>
      <c r="AF38" s="172"/>
      <c r="AG38" s="172"/>
      <c r="AH38" s="172"/>
      <c r="AI38" s="172"/>
      <c r="AJ38" s="172"/>
      <c r="AK38" s="172"/>
      <c r="AL38" s="172"/>
      <c r="AM38" s="172"/>
      <c r="AN38" s="172"/>
    </row>
    <row r="39" spans="1:40" ht="15" customHeight="1" x14ac:dyDescent="0.2">
      <c r="A39" s="214"/>
      <c r="B39" s="214"/>
      <c r="C39" s="214"/>
      <c r="D39" s="214"/>
      <c r="E39" s="214"/>
      <c r="F39" s="212"/>
      <c r="G39" s="212"/>
      <c r="H39" s="187"/>
      <c r="I39" s="187"/>
      <c r="J39" s="187"/>
      <c r="K39" s="187"/>
      <c r="L39" s="187"/>
      <c r="M39" s="187"/>
      <c r="N39" s="187"/>
      <c r="O39" s="187"/>
      <c r="P39" s="187"/>
      <c r="Q39" s="187"/>
      <c r="R39" s="187"/>
      <c r="S39" s="187"/>
      <c r="T39" s="187"/>
      <c r="U39" s="187"/>
      <c r="V39" s="187"/>
      <c r="W39" s="179"/>
      <c r="X39" s="172"/>
      <c r="Y39" s="172"/>
      <c r="Z39" s="172"/>
      <c r="AA39" s="172"/>
      <c r="AB39" s="172"/>
      <c r="AC39" s="172"/>
      <c r="AD39" s="172"/>
      <c r="AE39" s="172"/>
      <c r="AF39" s="172"/>
      <c r="AG39" s="172"/>
      <c r="AH39" s="172"/>
      <c r="AI39" s="172"/>
      <c r="AJ39" s="172"/>
      <c r="AK39" s="172"/>
      <c r="AL39" s="172"/>
      <c r="AM39" s="172"/>
      <c r="AN39" s="172"/>
    </row>
    <row r="40" spans="1:40" ht="15" customHeight="1" x14ac:dyDescent="0.2">
      <c r="A40" s="214"/>
      <c r="B40" s="214"/>
      <c r="C40" s="214"/>
      <c r="D40" s="214"/>
      <c r="E40" s="214"/>
      <c r="F40" s="212"/>
      <c r="H40" s="187"/>
      <c r="I40" s="187"/>
      <c r="J40" s="187"/>
      <c r="K40" s="187"/>
      <c r="L40" s="187"/>
      <c r="M40" s="187"/>
      <c r="N40" s="187"/>
      <c r="O40" s="187"/>
      <c r="P40" s="187"/>
      <c r="Q40" s="187"/>
      <c r="R40" s="187"/>
      <c r="S40" s="187"/>
      <c r="T40" s="187"/>
      <c r="U40" s="187"/>
      <c r="V40" s="187"/>
      <c r="W40" s="179"/>
      <c r="X40" s="172"/>
      <c r="Y40" s="172"/>
      <c r="Z40" s="172"/>
      <c r="AA40" s="172"/>
      <c r="AB40" s="172"/>
      <c r="AC40" s="172"/>
      <c r="AD40" s="172"/>
      <c r="AE40" s="172"/>
      <c r="AF40" s="172"/>
      <c r="AG40" s="172"/>
      <c r="AH40" s="172"/>
      <c r="AI40" s="172"/>
      <c r="AJ40" s="172"/>
      <c r="AK40" s="172"/>
      <c r="AL40" s="172"/>
      <c r="AM40" s="172"/>
      <c r="AN40" s="172"/>
    </row>
    <row r="41" spans="1:40" ht="12.75" customHeight="1" x14ac:dyDescent="0.2">
      <c r="A41" s="215"/>
      <c r="G41" s="119"/>
      <c r="H41" s="187"/>
      <c r="I41" s="187"/>
      <c r="J41" s="187"/>
      <c r="K41" s="187"/>
      <c r="L41" s="187"/>
      <c r="M41" s="187"/>
      <c r="N41" s="187"/>
      <c r="O41" s="187"/>
      <c r="P41" s="187"/>
      <c r="Q41" s="187"/>
      <c r="R41" s="187"/>
      <c r="S41" s="187"/>
      <c r="T41" s="187"/>
      <c r="U41" s="187"/>
      <c r="V41" s="187"/>
      <c r="W41" s="179"/>
      <c r="X41" s="172"/>
      <c r="Y41" s="172"/>
      <c r="Z41" s="172"/>
      <c r="AA41" s="172"/>
      <c r="AB41" s="172"/>
      <c r="AC41" s="172"/>
      <c r="AD41" s="172"/>
      <c r="AE41" s="172"/>
      <c r="AF41" s="172"/>
      <c r="AG41" s="172"/>
      <c r="AH41" s="172"/>
      <c r="AI41" s="172"/>
      <c r="AJ41" s="172"/>
      <c r="AK41" s="172"/>
      <c r="AL41" s="172"/>
      <c r="AM41" s="172"/>
      <c r="AN41" s="172"/>
    </row>
    <row r="42" spans="1:40" ht="15" customHeight="1" x14ac:dyDescent="0.2">
      <c r="A42" s="208" t="s">
        <v>345</v>
      </c>
      <c r="B42" s="208"/>
      <c r="C42" s="208"/>
      <c r="D42" s="208"/>
      <c r="E42" s="208"/>
      <c r="F42" s="200" t="s">
        <v>341</v>
      </c>
      <c r="G42" s="212"/>
      <c r="H42" s="187"/>
      <c r="I42" s="187"/>
      <c r="J42" s="187"/>
      <c r="K42" s="187"/>
      <c r="L42" s="187"/>
      <c r="M42" s="187"/>
      <c r="N42" s="187"/>
      <c r="O42" s="187"/>
      <c r="P42" s="187"/>
      <c r="Q42" s="187"/>
      <c r="R42" s="187"/>
      <c r="S42" s="187"/>
      <c r="T42" s="187"/>
      <c r="U42" s="187"/>
      <c r="V42" s="187"/>
      <c r="W42" s="179"/>
      <c r="X42" s="172"/>
      <c r="Y42" s="172"/>
      <c r="Z42" s="172"/>
      <c r="AA42" s="172"/>
      <c r="AB42" s="172"/>
      <c r="AC42" s="172"/>
      <c r="AD42" s="172"/>
      <c r="AE42" s="172"/>
      <c r="AF42" s="172"/>
      <c r="AG42" s="172"/>
      <c r="AH42" s="172"/>
      <c r="AI42" s="172"/>
      <c r="AJ42" s="172"/>
      <c r="AK42" s="172"/>
      <c r="AL42" s="172"/>
      <c r="AM42" s="172"/>
      <c r="AN42" s="172"/>
    </row>
    <row r="43" spans="1:40" ht="15" customHeight="1" x14ac:dyDescent="0.2">
      <c r="A43" s="213" t="s">
        <v>346</v>
      </c>
      <c r="B43" s="213"/>
      <c r="C43" s="213"/>
      <c r="D43" s="213"/>
      <c r="E43" s="213"/>
      <c r="F43" s="212"/>
      <c r="G43" s="212"/>
      <c r="H43" s="187"/>
      <c r="I43" s="187"/>
      <c r="J43" s="187"/>
      <c r="K43" s="187"/>
      <c r="L43" s="187"/>
      <c r="M43" s="187"/>
      <c r="N43" s="187"/>
      <c r="O43" s="187"/>
      <c r="P43" s="187"/>
      <c r="Q43" s="187"/>
      <c r="R43" s="187"/>
      <c r="S43" s="187"/>
      <c r="T43" s="187"/>
      <c r="U43" s="187"/>
      <c r="V43" s="187"/>
      <c r="W43" s="179"/>
      <c r="X43" s="172"/>
      <c r="Y43" s="172"/>
      <c r="Z43" s="172"/>
      <c r="AA43" s="172"/>
      <c r="AB43" s="172"/>
      <c r="AC43" s="172"/>
      <c r="AD43" s="172"/>
      <c r="AE43" s="172"/>
      <c r="AF43" s="172"/>
      <c r="AG43" s="172"/>
      <c r="AH43" s="172"/>
      <c r="AI43" s="172"/>
      <c r="AJ43" s="172"/>
      <c r="AK43" s="172"/>
      <c r="AL43" s="172"/>
      <c r="AM43" s="172"/>
      <c r="AN43" s="172"/>
    </row>
    <row r="44" spans="1:40" ht="15" customHeight="1" x14ac:dyDescent="0.2">
      <c r="A44" s="214"/>
      <c r="B44" s="214"/>
      <c r="C44" s="214"/>
      <c r="D44" s="214"/>
      <c r="E44" s="214"/>
      <c r="F44" s="212"/>
      <c r="G44" s="212"/>
      <c r="H44" s="187"/>
      <c r="I44" s="187"/>
      <c r="J44" s="187"/>
      <c r="K44" s="187"/>
      <c r="L44" s="187"/>
      <c r="M44" s="187"/>
      <c r="N44" s="187"/>
      <c r="O44" s="187"/>
      <c r="P44" s="187"/>
      <c r="Q44" s="187"/>
      <c r="R44" s="187"/>
      <c r="S44" s="187"/>
      <c r="T44" s="187"/>
      <c r="U44" s="187"/>
      <c r="V44" s="187"/>
      <c r="W44" s="179"/>
      <c r="X44" s="172"/>
      <c r="Y44" s="172"/>
      <c r="Z44" s="172"/>
      <c r="AA44" s="172"/>
      <c r="AB44" s="172"/>
      <c r="AC44" s="172"/>
      <c r="AD44" s="172"/>
      <c r="AE44" s="172"/>
      <c r="AF44" s="172"/>
      <c r="AG44" s="172"/>
      <c r="AH44" s="172"/>
      <c r="AI44" s="172"/>
      <c r="AJ44" s="172"/>
      <c r="AK44" s="172"/>
      <c r="AL44" s="172"/>
      <c r="AM44" s="172"/>
      <c r="AN44" s="172"/>
    </row>
    <row r="45" spans="1:40" ht="15" customHeight="1" x14ac:dyDescent="0.2">
      <c r="A45" s="214"/>
      <c r="B45" s="214"/>
      <c r="C45" s="214"/>
      <c r="D45" s="214"/>
      <c r="E45" s="214"/>
      <c r="F45" s="212"/>
      <c r="H45" s="187"/>
      <c r="I45" s="187"/>
      <c r="J45" s="187"/>
      <c r="K45" s="187"/>
      <c r="L45" s="187"/>
      <c r="M45" s="187"/>
      <c r="N45" s="187"/>
      <c r="O45" s="187"/>
      <c r="P45" s="187"/>
      <c r="Q45" s="187"/>
      <c r="R45" s="187"/>
      <c r="S45" s="187"/>
      <c r="T45" s="187"/>
      <c r="U45" s="187"/>
      <c r="V45" s="187"/>
      <c r="W45" s="179"/>
      <c r="X45" s="172"/>
      <c r="Y45" s="172"/>
      <c r="Z45" s="172"/>
      <c r="AA45" s="172"/>
      <c r="AB45" s="172"/>
      <c r="AC45" s="172"/>
      <c r="AD45" s="172"/>
      <c r="AE45" s="172"/>
      <c r="AF45" s="172"/>
      <c r="AG45" s="172"/>
      <c r="AH45" s="172"/>
      <c r="AI45" s="172"/>
      <c r="AJ45" s="172"/>
      <c r="AK45" s="172"/>
      <c r="AL45" s="172"/>
      <c r="AM45" s="172"/>
      <c r="AN45" s="172"/>
    </row>
    <row r="46" spans="1:40" ht="15" customHeight="1" x14ac:dyDescent="0.2">
      <c r="A46" s="215"/>
      <c r="G46" s="119"/>
      <c r="H46" s="187"/>
      <c r="I46" s="187"/>
      <c r="J46" s="187"/>
      <c r="K46" s="187"/>
      <c r="L46" s="187"/>
      <c r="M46" s="187"/>
      <c r="N46" s="187"/>
      <c r="O46" s="187"/>
      <c r="P46" s="187"/>
      <c r="Q46" s="187"/>
      <c r="R46" s="187"/>
      <c r="S46" s="187"/>
      <c r="T46" s="187"/>
      <c r="U46" s="187"/>
      <c r="V46" s="187"/>
      <c r="W46" s="179"/>
      <c r="X46" s="172"/>
      <c r="Y46" s="172"/>
      <c r="Z46" s="172"/>
      <c r="AA46" s="172"/>
      <c r="AB46" s="172"/>
      <c r="AC46" s="172"/>
      <c r="AD46" s="172"/>
      <c r="AE46" s="172"/>
      <c r="AF46" s="172"/>
      <c r="AG46" s="172"/>
      <c r="AH46" s="172"/>
      <c r="AI46" s="172"/>
      <c r="AJ46" s="172"/>
      <c r="AK46" s="172"/>
      <c r="AL46" s="172"/>
      <c r="AM46" s="172"/>
      <c r="AN46" s="172"/>
    </row>
    <row r="47" spans="1:40" ht="15" customHeight="1" x14ac:dyDescent="0.2">
      <c r="A47" s="208" t="s">
        <v>347</v>
      </c>
      <c r="B47" s="208"/>
      <c r="C47" s="208"/>
      <c r="D47" s="208"/>
      <c r="E47" s="208"/>
      <c r="F47" s="200" t="s">
        <v>341</v>
      </c>
      <c r="G47" s="212"/>
      <c r="H47" s="187"/>
      <c r="I47" s="187"/>
      <c r="J47" s="187"/>
      <c r="K47" s="187"/>
      <c r="L47" s="187"/>
      <c r="M47" s="187"/>
      <c r="N47" s="187"/>
      <c r="O47" s="187"/>
      <c r="P47" s="187"/>
      <c r="Q47" s="187"/>
      <c r="R47" s="187"/>
      <c r="S47" s="187"/>
      <c r="T47" s="187"/>
      <c r="U47" s="187"/>
      <c r="V47" s="187"/>
      <c r="W47" s="179"/>
      <c r="X47" s="172"/>
      <c r="Y47" s="172"/>
      <c r="Z47" s="172"/>
      <c r="AA47" s="172"/>
      <c r="AB47" s="172"/>
      <c r="AC47" s="172"/>
      <c r="AD47" s="172"/>
      <c r="AE47" s="172"/>
      <c r="AF47" s="172"/>
      <c r="AG47" s="172"/>
      <c r="AH47" s="172"/>
      <c r="AI47" s="172"/>
      <c r="AJ47" s="172"/>
      <c r="AK47" s="172"/>
      <c r="AL47" s="172"/>
      <c r="AM47" s="172"/>
      <c r="AN47" s="172"/>
    </row>
    <row r="48" spans="1:40" ht="15" customHeight="1" x14ac:dyDescent="0.2">
      <c r="A48" s="213" t="s">
        <v>348</v>
      </c>
      <c r="B48" s="213"/>
      <c r="C48" s="213"/>
      <c r="D48" s="213"/>
      <c r="E48" s="213"/>
      <c r="F48" s="212"/>
      <c r="G48" s="212"/>
      <c r="H48" s="187"/>
      <c r="I48" s="187"/>
      <c r="J48" s="187"/>
      <c r="K48" s="187"/>
      <c r="L48" s="187"/>
      <c r="M48" s="187"/>
      <c r="N48" s="187"/>
      <c r="O48" s="187"/>
      <c r="P48" s="187"/>
      <c r="Q48" s="187"/>
      <c r="R48" s="187"/>
      <c r="S48" s="187"/>
      <c r="T48" s="187"/>
      <c r="U48" s="187"/>
      <c r="V48" s="187"/>
      <c r="W48" s="179"/>
      <c r="X48" s="172"/>
      <c r="Y48" s="172"/>
      <c r="Z48" s="172"/>
      <c r="AA48" s="172"/>
      <c r="AB48" s="172"/>
      <c r="AC48" s="172"/>
      <c r="AD48" s="172"/>
      <c r="AE48" s="172"/>
      <c r="AF48" s="172"/>
      <c r="AG48" s="172"/>
      <c r="AH48" s="172"/>
      <c r="AI48" s="172"/>
      <c r="AJ48" s="172"/>
      <c r="AK48" s="172"/>
      <c r="AL48" s="172"/>
      <c r="AM48" s="172"/>
      <c r="AN48" s="172"/>
    </row>
    <row r="49" spans="1:40" ht="15" customHeight="1" x14ac:dyDescent="0.2">
      <c r="A49" s="214"/>
      <c r="B49" s="214"/>
      <c r="C49" s="214"/>
      <c r="D49" s="214"/>
      <c r="E49" s="214"/>
      <c r="F49" s="212"/>
      <c r="G49" s="212"/>
      <c r="H49" s="187"/>
      <c r="I49" s="187"/>
      <c r="J49" s="187"/>
      <c r="K49" s="187"/>
      <c r="L49" s="187"/>
      <c r="M49" s="187"/>
      <c r="N49" s="187"/>
      <c r="O49" s="187"/>
      <c r="P49" s="187"/>
      <c r="Q49" s="187"/>
      <c r="R49" s="187"/>
      <c r="S49" s="187"/>
      <c r="T49" s="187"/>
      <c r="U49" s="187"/>
      <c r="V49" s="187"/>
      <c r="W49" s="179"/>
      <c r="X49" s="172"/>
      <c r="Y49" s="172"/>
      <c r="Z49" s="172"/>
      <c r="AA49" s="172"/>
      <c r="AB49" s="172"/>
      <c r="AC49" s="172"/>
      <c r="AD49" s="172"/>
      <c r="AE49" s="172"/>
      <c r="AF49" s="172"/>
      <c r="AG49" s="172"/>
      <c r="AH49" s="172"/>
      <c r="AI49" s="172"/>
      <c r="AJ49" s="172"/>
      <c r="AK49" s="172"/>
      <c r="AL49" s="172"/>
      <c r="AM49" s="172"/>
      <c r="AN49" s="172"/>
    </row>
    <row r="50" spans="1:40" ht="15" customHeight="1" x14ac:dyDescent="0.2">
      <c r="A50" s="214"/>
      <c r="B50" s="214"/>
      <c r="C50" s="214"/>
      <c r="D50" s="214"/>
      <c r="E50" s="214"/>
      <c r="F50" s="212"/>
      <c r="G50" s="212"/>
      <c r="H50" s="187"/>
      <c r="I50" s="187"/>
      <c r="J50" s="187"/>
      <c r="K50" s="187"/>
      <c r="L50" s="187"/>
      <c r="M50" s="187"/>
      <c r="N50" s="187"/>
      <c r="O50" s="187"/>
      <c r="P50" s="187"/>
      <c r="Q50" s="187"/>
      <c r="R50" s="187"/>
      <c r="S50" s="187"/>
      <c r="T50" s="187"/>
      <c r="U50" s="187"/>
      <c r="V50" s="187"/>
      <c r="W50" s="179"/>
      <c r="X50" s="172"/>
      <c r="Y50" s="172"/>
      <c r="Z50" s="172"/>
      <c r="AA50" s="172"/>
      <c r="AB50" s="172"/>
      <c r="AC50" s="172"/>
      <c r="AD50" s="172"/>
      <c r="AE50" s="172"/>
      <c r="AF50" s="172"/>
      <c r="AG50" s="172"/>
      <c r="AH50" s="172"/>
      <c r="AI50" s="172"/>
      <c r="AJ50" s="172"/>
      <c r="AK50" s="172"/>
      <c r="AL50" s="172"/>
      <c r="AM50" s="172"/>
      <c r="AN50" s="172"/>
    </row>
    <row r="51" spans="1:40" ht="15" customHeight="1" x14ac:dyDescent="0.2">
      <c r="A51" s="214"/>
      <c r="B51" s="214"/>
      <c r="C51" s="214"/>
      <c r="D51" s="214"/>
      <c r="E51" s="214"/>
      <c r="F51" s="212"/>
      <c r="G51" s="212"/>
      <c r="H51" s="187"/>
      <c r="I51" s="187"/>
      <c r="J51" s="187"/>
      <c r="K51" s="187"/>
      <c r="L51" s="187"/>
      <c r="M51" s="187"/>
      <c r="N51" s="187"/>
      <c r="O51" s="187"/>
      <c r="P51" s="187"/>
      <c r="Q51" s="187"/>
      <c r="R51" s="187"/>
      <c r="S51" s="187"/>
      <c r="T51" s="187"/>
      <c r="U51" s="187"/>
      <c r="V51" s="187"/>
      <c r="W51" s="179"/>
      <c r="X51" s="172"/>
      <c r="Y51" s="172"/>
      <c r="Z51" s="172"/>
      <c r="AA51" s="172"/>
      <c r="AB51" s="172"/>
      <c r="AC51" s="172"/>
      <c r="AD51" s="172"/>
      <c r="AE51" s="172"/>
      <c r="AF51" s="172"/>
      <c r="AG51" s="172"/>
      <c r="AH51" s="172"/>
      <c r="AI51" s="172"/>
      <c r="AJ51" s="172"/>
      <c r="AK51" s="172"/>
      <c r="AL51" s="172"/>
      <c r="AM51" s="172"/>
      <c r="AN51" s="172"/>
    </row>
    <row r="52" spans="1:40" ht="15" customHeight="1" x14ac:dyDescent="0.2">
      <c r="A52" s="214"/>
      <c r="B52" s="214"/>
      <c r="C52" s="214"/>
      <c r="D52" s="214"/>
      <c r="E52" s="214"/>
      <c r="F52" s="212"/>
      <c r="H52" s="187"/>
      <c r="I52" s="187"/>
      <c r="J52" s="187"/>
      <c r="K52" s="187"/>
      <c r="L52" s="187"/>
      <c r="M52" s="187"/>
      <c r="N52" s="187"/>
      <c r="O52" s="187"/>
      <c r="P52" s="187"/>
      <c r="Q52" s="187"/>
      <c r="R52" s="187"/>
      <c r="S52" s="187"/>
      <c r="T52" s="187"/>
      <c r="U52" s="187"/>
      <c r="V52" s="187"/>
      <c r="W52" s="179"/>
      <c r="X52" s="172"/>
      <c r="Y52" s="172"/>
      <c r="Z52" s="172"/>
      <c r="AA52" s="172"/>
      <c r="AB52" s="172"/>
      <c r="AC52" s="172"/>
      <c r="AD52" s="172"/>
      <c r="AE52" s="172"/>
      <c r="AF52" s="172"/>
      <c r="AG52" s="172"/>
      <c r="AH52" s="172"/>
      <c r="AI52" s="172"/>
      <c r="AJ52" s="172"/>
      <c r="AK52" s="172"/>
      <c r="AL52" s="172"/>
      <c r="AM52" s="172"/>
      <c r="AN52" s="172"/>
    </row>
    <row r="53" spans="1:40" ht="15" customHeight="1" x14ac:dyDescent="0.2">
      <c r="A53" s="186"/>
      <c r="H53" s="187"/>
      <c r="I53" s="187"/>
      <c r="J53" s="187"/>
      <c r="K53" s="187"/>
      <c r="L53" s="187"/>
      <c r="M53" s="187"/>
      <c r="N53" s="187"/>
      <c r="O53" s="187"/>
      <c r="P53" s="187"/>
      <c r="Q53" s="187"/>
      <c r="R53" s="187"/>
      <c r="S53" s="187"/>
      <c r="T53" s="187"/>
      <c r="U53" s="187"/>
      <c r="V53" s="187"/>
      <c r="W53" s="179"/>
      <c r="X53" s="172"/>
      <c r="Y53" s="172"/>
      <c r="Z53" s="172"/>
      <c r="AA53" s="172"/>
      <c r="AB53" s="172"/>
      <c r="AC53" s="172"/>
      <c r="AD53" s="172"/>
      <c r="AE53" s="172"/>
      <c r="AF53" s="172"/>
      <c r="AG53" s="172"/>
      <c r="AH53" s="172"/>
      <c r="AI53" s="172"/>
      <c r="AJ53" s="172"/>
      <c r="AK53" s="172"/>
      <c r="AL53" s="172"/>
      <c r="AM53" s="172"/>
      <c r="AN53" s="172"/>
    </row>
    <row r="54" spans="1:40" ht="15" customHeight="1" x14ac:dyDescent="0.2">
      <c r="A54" s="186"/>
      <c r="H54" s="187"/>
      <c r="I54" s="187"/>
      <c r="J54" s="187"/>
      <c r="K54" s="187"/>
      <c r="L54" s="187"/>
      <c r="M54" s="187"/>
      <c r="N54" s="187"/>
      <c r="O54" s="187"/>
      <c r="P54" s="187"/>
      <c r="Q54" s="187"/>
      <c r="R54" s="187"/>
      <c r="S54" s="187"/>
      <c r="T54" s="187"/>
      <c r="U54" s="187"/>
      <c r="V54" s="187"/>
      <c r="W54" s="179"/>
      <c r="X54" s="172"/>
      <c r="Y54" s="172"/>
      <c r="Z54" s="172"/>
      <c r="AA54" s="172"/>
      <c r="AB54" s="172"/>
      <c r="AC54" s="172"/>
      <c r="AD54" s="172"/>
      <c r="AE54" s="172"/>
      <c r="AF54" s="172"/>
      <c r="AG54" s="172"/>
      <c r="AH54" s="172"/>
      <c r="AI54" s="172"/>
      <c r="AJ54" s="172"/>
      <c r="AK54" s="172"/>
      <c r="AL54" s="172"/>
      <c r="AM54" s="172"/>
      <c r="AN54" s="172"/>
    </row>
    <row r="55" spans="1:40" ht="15" customHeight="1" x14ac:dyDescent="0.2">
      <c r="A55" s="186"/>
      <c r="H55" s="187"/>
      <c r="I55" s="187"/>
      <c r="J55" s="187"/>
      <c r="K55" s="187"/>
      <c r="L55" s="187"/>
      <c r="M55" s="187"/>
      <c r="N55" s="187"/>
      <c r="O55" s="187"/>
      <c r="P55" s="187"/>
      <c r="Q55" s="187"/>
      <c r="R55" s="187"/>
      <c r="S55" s="187"/>
      <c r="T55" s="187"/>
      <c r="U55" s="187"/>
      <c r="V55" s="187"/>
      <c r="W55" s="221"/>
      <c r="X55" s="172"/>
      <c r="Y55" s="172"/>
      <c r="Z55" s="172"/>
      <c r="AA55" s="172"/>
      <c r="AB55" s="172"/>
      <c r="AC55" s="172"/>
      <c r="AD55" s="172"/>
      <c r="AE55" s="172"/>
      <c r="AF55" s="172"/>
      <c r="AG55" s="172"/>
      <c r="AH55" s="172"/>
      <c r="AI55" s="172"/>
      <c r="AJ55" s="172"/>
      <c r="AK55" s="172"/>
      <c r="AL55" s="172"/>
      <c r="AM55" s="172"/>
      <c r="AN55" s="172"/>
    </row>
    <row r="56" spans="1:40" ht="15" customHeight="1" x14ac:dyDescent="0.2">
      <c r="A56" s="186"/>
      <c r="H56" s="187"/>
      <c r="I56" s="187"/>
      <c r="J56" s="187"/>
      <c r="K56" s="187"/>
      <c r="L56" s="187"/>
      <c r="M56" s="187"/>
      <c r="N56" s="187"/>
      <c r="O56" s="187"/>
      <c r="P56" s="187"/>
      <c r="Q56" s="187"/>
      <c r="R56" s="187"/>
      <c r="S56" s="187"/>
      <c r="T56" s="187"/>
      <c r="U56" s="187"/>
      <c r="V56" s="187"/>
      <c r="W56" s="221"/>
      <c r="X56" s="172"/>
      <c r="Y56" s="172"/>
      <c r="Z56" s="172"/>
      <c r="AA56" s="172"/>
      <c r="AB56" s="172"/>
      <c r="AC56" s="172"/>
      <c r="AD56" s="172"/>
      <c r="AE56" s="172"/>
      <c r="AF56" s="172"/>
      <c r="AG56" s="172"/>
      <c r="AH56" s="172"/>
      <c r="AI56" s="172"/>
      <c r="AJ56" s="172"/>
      <c r="AK56" s="172"/>
      <c r="AL56" s="172"/>
      <c r="AM56" s="172"/>
      <c r="AN56" s="172"/>
    </row>
    <row r="57" spans="1:40" ht="15" customHeight="1" x14ac:dyDescent="0.2">
      <c r="A57" s="186"/>
      <c r="H57" s="187"/>
      <c r="I57" s="187"/>
      <c r="J57" s="187"/>
      <c r="K57" s="187"/>
      <c r="L57" s="187"/>
      <c r="M57" s="187"/>
      <c r="N57" s="187"/>
      <c r="O57" s="187"/>
      <c r="P57" s="187"/>
      <c r="Q57" s="187"/>
      <c r="R57" s="187"/>
      <c r="S57" s="187"/>
      <c r="T57" s="187"/>
      <c r="U57" s="187"/>
      <c r="V57" s="187"/>
      <c r="W57" s="221"/>
      <c r="X57" s="172"/>
      <c r="Y57" s="172"/>
      <c r="Z57" s="172"/>
      <c r="AA57" s="172"/>
      <c r="AB57" s="172"/>
      <c r="AC57" s="172"/>
      <c r="AD57" s="172"/>
      <c r="AE57" s="172"/>
      <c r="AF57" s="172"/>
      <c r="AG57" s="172"/>
      <c r="AH57" s="172"/>
      <c r="AI57" s="172"/>
      <c r="AJ57" s="172"/>
      <c r="AK57" s="172"/>
      <c r="AL57" s="172"/>
      <c r="AM57" s="172"/>
      <c r="AN57" s="172"/>
    </row>
    <row r="58" spans="1:40" ht="15" customHeight="1" x14ac:dyDescent="0.2">
      <c r="A58" s="186"/>
      <c r="H58" s="187"/>
      <c r="I58" s="187"/>
      <c r="J58" s="187"/>
      <c r="K58" s="187"/>
      <c r="L58" s="187"/>
      <c r="M58" s="187"/>
      <c r="N58" s="187"/>
      <c r="O58" s="187"/>
      <c r="P58" s="187"/>
      <c r="Q58" s="187"/>
      <c r="R58" s="187"/>
      <c r="S58" s="187"/>
      <c r="T58" s="187"/>
      <c r="U58" s="187"/>
      <c r="V58" s="187"/>
      <c r="W58" s="179"/>
      <c r="X58" s="172"/>
      <c r="Y58" s="172"/>
      <c r="Z58" s="172"/>
      <c r="AA58" s="172"/>
      <c r="AB58" s="172"/>
      <c r="AC58" s="172"/>
      <c r="AD58" s="172"/>
      <c r="AE58" s="172"/>
      <c r="AF58" s="172"/>
      <c r="AG58" s="172"/>
      <c r="AH58" s="172"/>
      <c r="AI58" s="172"/>
      <c r="AJ58" s="172"/>
      <c r="AK58" s="172"/>
      <c r="AL58" s="172"/>
      <c r="AM58" s="172"/>
      <c r="AN58" s="172"/>
    </row>
    <row r="59" spans="1:40" ht="15" customHeight="1" x14ac:dyDescent="0.2">
      <c r="A59" s="186"/>
      <c r="H59" s="187"/>
      <c r="I59" s="187"/>
      <c r="J59" s="187"/>
      <c r="K59" s="187"/>
      <c r="L59" s="187"/>
      <c r="M59" s="187"/>
      <c r="N59" s="187"/>
      <c r="O59" s="187"/>
      <c r="P59" s="187"/>
      <c r="Q59" s="187"/>
      <c r="R59" s="187"/>
      <c r="S59" s="187"/>
      <c r="T59" s="187"/>
      <c r="U59" s="187"/>
      <c r="V59" s="187"/>
      <c r="W59" s="179"/>
      <c r="X59" s="172"/>
      <c r="Y59" s="172"/>
      <c r="Z59" s="172"/>
      <c r="AA59" s="172"/>
      <c r="AB59" s="172"/>
      <c r="AC59" s="172"/>
      <c r="AD59" s="172"/>
      <c r="AE59" s="172"/>
      <c r="AF59" s="172"/>
      <c r="AG59" s="172"/>
      <c r="AH59" s="172"/>
      <c r="AI59" s="172"/>
      <c r="AJ59" s="172"/>
      <c r="AK59" s="172"/>
      <c r="AL59" s="172"/>
      <c r="AM59" s="172"/>
      <c r="AN59" s="172"/>
    </row>
    <row r="60" spans="1:40" ht="15" customHeight="1" x14ac:dyDescent="0.2">
      <c r="A60" s="222"/>
      <c r="H60" s="187"/>
      <c r="I60" s="187"/>
      <c r="J60" s="187"/>
      <c r="K60" s="187"/>
      <c r="L60" s="187"/>
      <c r="M60" s="187"/>
      <c r="N60" s="187"/>
      <c r="O60" s="187"/>
      <c r="P60" s="187"/>
      <c r="Q60" s="187"/>
      <c r="R60" s="187"/>
      <c r="S60" s="187"/>
      <c r="T60" s="187"/>
      <c r="U60" s="187"/>
      <c r="V60" s="187"/>
      <c r="W60" s="179"/>
      <c r="X60" s="172"/>
      <c r="Y60" s="172"/>
      <c r="Z60" s="172"/>
      <c r="AA60" s="172"/>
      <c r="AB60" s="172"/>
      <c r="AC60" s="172"/>
      <c r="AD60" s="172"/>
      <c r="AE60" s="172"/>
      <c r="AF60" s="172"/>
      <c r="AG60" s="172"/>
      <c r="AH60" s="172"/>
      <c r="AI60" s="172"/>
      <c r="AJ60" s="172"/>
      <c r="AK60" s="172"/>
      <c r="AL60" s="172"/>
      <c r="AM60" s="172"/>
      <c r="AN60" s="172"/>
    </row>
    <row r="61" spans="1:40" ht="15" customHeight="1" x14ac:dyDescent="0.2">
      <c r="A61" s="223"/>
      <c r="H61" s="187"/>
      <c r="I61" s="187"/>
      <c r="J61" s="187"/>
      <c r="K61" s="187"/>
      <c r="L61" s="187"/>
      <c r="M61" s="187"/>
      <c r="N61" s="187"/>
      <c r="O61" s="187"/>
      <c r="P61" s="187"/>
      <c r="Q61" s="187"/>
      <c r="R61" s="187"/>
      <c r="S61" s="187"/>
      <c r="T61" s="187"/>
      <c r="U61" s="187"/>
      <c r="V61" s="187"/>
      <c r="W61" s="179"/>
      <c r="X61" s="172"/>
      <c r="Y61" s="172"/>
      <c r="Z61" s="172"/>
      <c r="AA61" s="172"/>
      <c r="AB61" s="172"/>
      <c r="AC61" s="172"/>
      <c r="AD61" s="172"/>
      <c r="AE61" s="172"/>
      <c r="AF61" s="172"/>
      <c r="AG61" s="172"/>
      <c r="AH61" s="172"/>
      <c r="AI61" s="172"/>
      <c r="AJ61" s="172"/>
      <c r="AK61" s="172"/>
      <c r="AL61" s="172"/>
      <c r="AM61" s="172"/>
      <c r="AN61" s="172"/>
    </row>
    <row r="62" spans="1:40" ht="15" customHeight="1" x14ac:dyDescent="0.2">
      <c r="A62" s="223"/>
      <c r="H62" s="187"/>
      <c r="I62" s="187"/>
      <c r="J62" s="187"/>
      <c r="K62" s="187"/>
      <c r="L62" s="187"/>
      <c r="M62" s="187"/>
      <c r="N62" s="187"/>
      <c r="O62" s="187"/>
      <c r="P62" s="187"/>
      <c r="Q62" s="187"/>
      <c r="R62" s="187"/>
      <c r="S62" s="187"/>
      <c r="T62" s="187"/>
      <c r="U62" s="187"/>
      <c r="V62" s="187"/>
      <c r="W62" s="179"/>
      <c r="X62" s="172"/>
      <c r="Y62" s="172"/>
      <c r="Z62" s="172"/>
      <c r="AA62" s="172"/>
      <c r="AB62" s="172"/>
      <c r="AC62" s="172"/>
      <c r="AD62" s="172"/>
      <c r="AE62" s="172"/>
      <c r="AF62" s="172"/>
      <c r="AG62" s="172"/>
      <c r="AH62" s="172"/>
      <c r="AI62" s="172"/>
      <c r="AJ62" s="172"/>
      <c r="AK62" s="172"/>
      <c r="AL62" s="172"/>
      <c r="AM62" s="172"/>
      <c r="AN62" s="172"/>
    </row>
    <row r="63" spans="1:40" ht="15" customHeight="1" x14ac:dyDescent="0.2">
      <c r="A63" s="223"/>
      <c r="H63" s="179"/>
      <c r="I63" s="179"/>
      <c r="J63" s="179"/>
      <c r="K63" s="179"/>
      <c r="L63" s="179"/>
      <c r="M63" s="179"/>
      <c r="N63" s="179"/>
      <c r="O63" s="187"/>
      <c r="P63" s="187"/>
      <c r="Q63" s="187"/>
      <c r="R63" s="187"/>
      <c r="S63" s="187"/>
      <c r="T63" s="187"/>
      <c r="U63" s="187"/>
      <c r="V63" s="187"/>
      <c r="W63" s="179"/>
      <c r="X63" s="172"/>
      <c r="Y63" s="172"/>
      <c r="Z63" s="172"/>
      <c r="AA63" s="172"/>
      <c r="AB63" s="172"/>
      <c r="AC63" s="172"/>
      <c r="AD63" s="172"/>
      <c r="AE63" s="172"/>
      <c r="AF63" s="172"/>
      <c r="AG63" s="172"/>
      <c r="AH63" s="172"/>
      <c r="AI63" s="172"/>
      <c r="AJ63" s="172"/>
      <c r="AK63" s="172"/>
      <c r="AL63" s="172"/>
      <c r="AM63" s="172"/>
      <c r="AN63" s="172"/>
    </row>
    <row r="64" spans="1:40" ht="15" customHeight="1" x14ac:dyDescent="0.2">
      <c r="A64" s="223"/>
      <c r="H64" s="221"/>
      <c r="I64" s="221"/>
      <c r="J64" s="221"/>
      <c r="K64" s="221"/>
      <c r="L64" s="221"/>
      <c r="M64" s="221"/>
      <c r="N64" s="221"/>
      <c r="O64" s="179"/>
      <c r="P64" s="179"/>
      <c r="Q64" s="179"/>
      <c r="R64" s="179"/>
      <c r="S64" s="179"/>
      <c r="T64" s="179"/>
      <c r="U64" s="179"/>
      <c r="V64" s="179"/>
      <c r="W64" s="179"/>
      <c r="X64" s="172"/>
      <c r="Y64" s="172"/>
      <c r="Z64" s="172"/>
      <c r="AA64" s="172"/>
      <c r="AB64" s="172"/>
      <c r="AC64" s="172"/>
      <c r="AD64" s="172"/>
      <c r="AE64" s="172"/>
      <c r="AF64" s="172"/>
      <c r="AG64" s="172"/>
      <c r="AH64" s="172"/>
      <c r="AI64" s="172"/>
      <c r="AJ64" s="172"/>
      <c r="AK64" s="172"/>
      <c r="AL64" s="172"/>
      <c r="AM64" s="172"/>
      <c r="AN64" s="172"/>
    </row>
    <row r="65" spans="1:40" ht="15" customHeight="1" x14ac:dyDescent="0.2">
      <c r="A65" s="205"/>
      <c r="H65" s="221"/>
      <c r="I65" s="221"/>
      <c r="J65" s="221"/>
      <c r="K65" s="221"/>
      <c r="L65" s="221"/>
      <c r="M65" s="221"/>
      <c r="N65" s="221"/>
      <c r="O65" s="221"/>
      <c r="P65" s="221"/>
      <c r="Q65" s="221"/>
      <c r="R65" s="221"/>
      <c r="S65" s="221"/>
      <c r="T65" s="221"/>
      <c r="U65" s="221"/>
      <c r="V65" s="221"/>
      <c r="W65" s="172"/>
      <c r="X65" s="172"/>
      <c r="Y65" s="172"/>
      <c r="Z65" s="172"/>
      <c r="AA65" s="172"/>
      <c r="AB65" s="172"/>
      <c r="AC65" s="172"/>
      <c r="AD65" s="172"/>
      <c r="AE65" s="172"/>
      <c r="AF65" s="172"/>
      <c r="AG65" s="172"/>
      <c r="AH65" s="172"/>
      <c r="AI65" s="172"/>
      <c r="AJ65" s="172"/>
      <c r="AK65" s="172"/>
      <c r="AL65" s="172"/>
      <c r="AM65" s="172"/>
      <c r="AN65" s="172"/>
    </row>
    <row r="66" spans="1:40" ht="15" customHeight="1" x14ac:dyDescent="0.2">
      <c r="A66" s="205"/>
      <c r="H66" s="221"/>
      <c r="I66" s="221"/>
      <c r="J66" s="221"/>
      <c r="K66" s="221"/>
      <c r="L66" s="221"/>
      <c r="M66" s="221"/>
      <c r="N66" s="221"/>
      <c r="O66" s="221"/>
      <c r="P66" s="221"/>
      <c r="Q66" s="221"/>
      <c r="R66" s="221"/>
      <c r="S66" s="221"/>
      <c r="T66" s="221"/>
      <c r="U66" s="221"/>
      <c r="V66" s="221"/>
      <c r="W66" s="172"/>
      <c r="X66" s="172"/>
      <c r="Y66" s="172"/>
      <c r="Z66" s="172"/>
      <c r="AA66" s="172"/>
      <c r="AB66" s="172"/>
      <c r="AC66" s="172"/>
      <c r="AD66" s="172"/>
      <c r="AE66" s="172"/>
      <c r="AF66" s="172"/>
      <c r="AG66" s="172"/>
      <c r="AH66" s="172"/>
      <c r="AI66" s="172"/>
      <c r="AJ66" s="172"/>
      <c r="AK66" s="172"/>
      <c r="AL66" s="172"/>
      <c r="AM66" s="172"/>
      <c r="AN66" s="172"/>
    </row>
    <row r="67" spans="1:40" ht="15" customHeight="1" x14ac:dyDescent="0.2">
      <c r="A67" s="205"/>
      <c r="H67" s="221"/>
      <c r="I67" s="221"/>
      <c r="J67" s="221"/>
      <c r="K67" s="221"/>
      <c r="L67" s="221"/>
      <c r="M67" s="221"/>
      <c r="N67" s="221"/>
      <c r="O67" s="221"/>
      <c r="P67" s="221"/>
      <c r="Q67" s="221"/>
      <c r="R67" s="221"/>
      <c r="S67" s="221"/>
      <c r="T67" s="221"/>
      <c r="U67" s="221"/>
      <c r="V67" s="221"/>
      <c r="W67" s="172"/>
      <c r="X67" s="172"/>
      <c r="Y67" s="172"/>
      <c r="Z67" s="172"/>
      <c r="AA67" s="172"/>
      <c r="AB67" s="172"/>
      <c r="AC67" s="172"/>
      <c r="AD67" s="172"/>
      <c r="AE67" s="172"/>
      <c r="AF67" s="172"/>
      <c r="AG67" s="172"/>
      <c r="AH67" s="172"/>
      <c r="AI67" s="172"/>
      <c r="AJ67" s="172"/>
      <c r="AK67" s="172"/>
      <c r="AL67" s="172"/>
      <c r="AM67" s="172"/>
      <c r="AN67" s="172"/>
    </row>
    <row r="68" spans="1:40" ht="15" customHeight="1" x14ac:dyDescent="0.2">
      <c r="A68" s="205"/>
      <c r="H68" s="221"/>
      <c r="I68" s="221"/>
      <c r="J68" s="221"/>
      <c r="K68" s="221"/>
      <c r="L68" s="221"/>
      <c r="M68" s="221"/>
      <c r="N68" s="221"/>
      <c r="O68" s="221"/>
      <c r="P68" s="221"/>
      <c r="Q68" s="221"/>
      <c r="R68" s="221"/>
      <c r="S68" s="221"/>
      <c r="T68" s="221"/>
      <c r="U68" s="221"/>
      <c r="V68" s="221"/>
      <c r="W68" s="172"/>
      <c r="X68" s="172"/>
      <c r="Y68" s="172"/>
      <c r="Z68" s="172"/>
      <c r="AA68" s="172"/>
      <c r="AB68" s="172"/>
      <c r="AC68" s="172"/>
      <c r="AD68" s="172"/>
      <c r="AE68" s="172"/>
      <c r="AF68" s="172"/>
      <c r="AG68" s="172"/>
      <c r="AH68" s="172"/>
      <c r="AI68" s="172"/>
      <c r="AJ68" s="172"/>
      <c r="AK68" s="172"/>
      <c r="AL68" s="172"/>
      <c r="AM68" s="172"/>
      <c r="AN68" s="172"/>
    </row>
    <row r="69" spans="1:40" ht="15" customHeight="1" x14ac:dyDescent="0.2">
      <c r="A69" s="205"/>
      <c r="H69" s="221"/>
      <c r="I69" s="221"/>
      <c r="J69" s="221"/>
      <c r="K69" s="221"/>
      <c r="L69" s="221"/>
      <c r="M69" s="221"/>
      <c r="N69" s="221"/>
      <c r="O69" s="221"/>
      <c r="P69" s="221"/>
      <c r="Q69" s="221"/>
      <c r="R69" s="221"/>
      <c r="S69" s="221"/>
      <c r="T69" s="221"/>
      <c r="U69" s="221"/>
      <c r="V69" s="221"/>
      <c r="W69" s="172"/>
      <c r="X69" s="172"/>
      <c r="Y69" s="172"/>
      <c r="Z69" s="172"/>
      <c r="AA69" s="172"/>
      <c r="AB69" s="172"/>
      <c r="AC69" s="172"/>
      <c r="AD69" s="172"/>
      <c r="AE69" s="172"/>
      <c r="AF69" s="172"/>
      <c r="AG69" s="172"/>
      <c r="AH69" s="172"/>
      <c r="AI69" s="172"/>
      <c r="AJ69" s="172"/>
      <c r="AK69" s="172"/>
      <c r="AL69" s="172"/>
      <c r="AM69" s="172"/>
      <c r="AN69" s="172"/>
    </row>
    <row r="70" spans="1:40" ht="15" customHeight="1" x14ac:dyDescent="0.2">
      <c r="A70" s="205"/>
      <c r="H70" s="221"/>
      <c r="I70" s="221"/>
      <c r="J70" s="221"/>
      <c r="K70" s="221"/>
      <c r="L70" s="221"/>
      <c r="M70" s="221"/>
      <c r="N70" s="221"/>
      <c r="O70" s="221"/>
      <c r="P70" s="221"/>
      <c r="Q70" s="221"/>
      <c r="R70" s="221"/>
      <c r="S70" s="221"/>
      <c r="T70" s="221"/>
      <c r="U70" s="221"/>
      <c r="V70" s="221"/>
      <c r="W70" s="172"/>
      <c r="X70" s="172"/>
      <c r="Y70" s="172"/>
      <c r="Z70" s="172"/>
      <c r="AA70" s="172"/>
      <c r="AB70" s="172"/>
      <c r="AC70" s="172"/>
      <c r="AD70" s="172"/>
      <c r="AE70" s="172"/>
      <c r="AF70" s="172"/>
      <c r="AG70" s="172"/>
      <c r="AH70" s="172"/>
      <c r="AI70" s="172"/>
      <c r="AJ70" s="172"/>
      <c r="AK70" s="172"/>
      <c r="AL70" s="172"/>
      <c r="AM70" s="172"/>
      <c r="AN70" s="172"/>
    </row>
    <row r="71" spans="1:40" ht="15" customHeight="1" x14ac:dyDescent="0.2">
      <c r="A71" s="205"/>
      <c r="H71" s="221"/>
      <c r="I71" s="221"/>
      <c r="J71" s="221"/>
      <c r="K71" s="221"/>
      <c r="L71" s="221"/>
      <c r="M71" s="221"/>
      <c r="N71" s="221"/>
      <c r="O71" s="221"/>
      <c r="P71" s="221"/>
      <c r="Q71" s="221"/>
      <c r="R71" s="221"/>
      <c r="S71" s="221"/>
      <c r="T71" s="221"/>
      <c r="U71" s="221"/>
      <c r="V71" s="221"/>
      <c r="W71" s="172"/>
      <c r="X71" s="172"/>
      <c r="Y71" s="172"/>
      <c r="Z71" s="172"/>
      <c r="AA71" s="172"/>
      <c r="AB71" s="172"/>
      <c r="AC71" s="172"/>
      <c r="AD71" s="172"/>
      <c r="AE71" s="172"/>
      <c r="AF71" s="172"/>
      <c r="AG71" s="172"/>
      <c r="AH71" s="172"/>
      <c r="AI71" s="172"/>
      <c r="AJ71" s="172"/>
      <c r="AK71" s="172"/>
      <c r="AL71" s="172"/>
      <c r="AM71" s="172"/>
      <c r="AN71" s="172"/>
    </row>
    <row r="72" spans="1:40" ht="15" customHeight="1" x14ac:dyDescent="0.2">
      <c r="A72" s="205"/>
      <c r="H72" s="221"/>
      <c r="I72" s="221"/>
      <c r="J72" s="221"/>
      <c r="K72" s="221"/>
      <c r="L72" s="221"/>
      <c r="M72" s="221"/>
      <c r="N72" s="221"/>
      <c r="O72" s="221"/>
      <c r="P72" s="221"/>
      <c r="Q72" s="221"/>
      <c r="R72" s="221"/>
      <c r="S72" s="221"/>
      <c r="T72" s="221"/>
      <c r="U72" s="221"/>
      <c r="V72" s="221"/>
      <c r="W72" s="172"/>
      <c r="X72" s="172"/>
      <c r="Y72" s="172"/>
      <c r="Z72" s="172"/>
      <c r="AA72" s="172"/>
      <c r="AB72" s="172"/>
      <c r="AC72" s="172"/>
      <c r="AD72" s="172"/>
      <c r="AE72" s="172"/>
      <c r="AF72" s="172"/>
      <c r="AG72" s="172"/>
      <c r="AH72" s="172"/>
      <c r="AI72" s="172"/>
      <c r="AJ72" s="172"/>
      <c r="AK72" s="172"/>
      <c r="AL72" s="172"/>
      <c r="AM72" s="172"/>
      <c r="AN72" s="172"/>
    </row>
    <row r="73" spans="1:40" ht="15" customHeight="1" x14ac:dyDescent="0.2">
      <c r="A73" s="205"/>
      <c r="H73" s="221"/>
      <c r="I73" s="221"/>
      <c r="J73" s="221"/>
      <c r="K73" s="221"/>
      <c r="L73" s="221"/>
      <c r="M73" s="221"/>
      <c r="N73" s="221"/>
      <c r="O73" s="221"/>
      <c r="P73" s="221"/>
      <c r="Q73" s="221"/>
      <c r="R73" s="221"/>
      <c r="S73" s="221"/>
      <c r="T73" s="221"/>
      <c r="U73" s="221"/>
      <c r="V73" s="221"/>
      <c r="W73" s="172"/>
      <c r="X73" s="172"/>
      <c r="Y73" s="172"/>
      <c r="Z73" s="172"/>
      <c r="AA73" s="172"/>
      <c r="AB73" s="172"/>
      <c r="AC73" s="172"/>
      <c r="AD73" s="172"/>
      <c r="AE73" s="172"/>
      <c r="AF73" s="172"/>
      <c r="AG73" s="172"/>
      <c r="AH73" s="172"/>
      <c r="AI73" s="172"/>
      <c r="AJ73" s="172"/>
      <c r="AK73" s="172"/>
      <c r="AL73" s="172"/>
      <c r="AM73" s="172"/>
      <c r="AN73" s="172"/>
    </row>
    <row r="74" spans="1:40" ht="15" customHeight="1" x14ac:dyDescent="0.2">
      <c r="A74" s="205"/>
      <c r="N74" s="172"/>
      <c r="O74" s="221"/>
      <c r="P74" s="221"/>
      <c r="Q74" s="221"/>
      <c r="R74" s="221"/>
      <c r="S74" s="221"/>
      <c r="T74" s="221"/>
      <c r="U74" s="221"/>
      <c r="V74" s="221"/>
      <c r="W74" s="172"/>
      <c r="X74" s="172"/>
      <c r="Y74" s="172"/>
      <c r="Z74" s="172"/>
      <c r="AA74" s="172"/>
      <c r="AB74" s="172"/>
      <c r="AC74" s="172"/>
      <c r="AD74" s="172"/>
      <c r="AE74" s="172"/>
      <c r="AF74" s="172"/>
      <c r="AG74" s="172"/>
      <c r="AH74" s="172"/>
      <c r="AI74" s="172"/>
      <c r="AJ74" s="172"/>
      <c r="AK74" s="172"/>
      <c r="AL74" s="172"/>
      <c r="AM74" s="172"/>
      <c r="AN74" s="172"/>
    </row>
    <row r="75" spans="1:40" ht="15" customHeight="1" x14ac:dyDescent="0.2">
      <c r="A75" s="205"/>
      <c r="N75" s="172"/>
      <c r="O75" s="172"/>
      <c r="P75" s="172"/>
      <c r="Q75" s="172"/>
      <c r="R75" s="172"/>
      <c r="S75" s="172"/>
      <c r="T75" s="172"/>
      <c r="U75" s="172"/>
      <c r="V75" s="172"/>
      <c r="W75" s="172"/>
      <c r="X75" s="172"/>
      <c r="Y75" s="172"/>
      <c r="Z75" s="172"/>
      <c r="AA75" s="172"/>
      <c r="AB75" s="172"/>
      <c r="AC75" s="172"/>
      <c r="AD75" s="172"/>
      <c r="AE75" s="172"/>
      <c r="AF75" s="172"/>
      <c r="AG75" s="172"/>
      <c r="AH75" s="172"/>
      <c r="AI75" s="172"/>
      <c r="AJ75" s="172"/>
      <c r="AK75" s="172"/>
      <c r="AL75" s="172"/>
      <c r="AM75" s="172"/>
      <c r="AN75" s="172"/>
    </row>
    <row r="76" spans="1:40" ht="15" customHeight="1" x14ac:dyDescent="0.2">
      <c r="A76" s="205"/>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c r="AK76" s="172"/>
      <c r="AL76" s="172"/>
      <c r="AM76" s="172"/>
      <c r="AN76" s="172"/>
    </row>
    <row r="77" spans="1:40" ht="15" customHeight="1" x14ac:dyDescent="0.2">
      <c r="A77" s="205"/>
      <c r="N77" s="172"/>
      <c r="O77" s="172"/>
      <c r="P77" s="172"/>
      <c r="Q77" s="172"/>
      <c r="R77" s="172"/>
      <c r="S77" s="172"/>
      <c r="T77" s="172"/>
      <c r="U77" s="172"/>
      <c r="V77" s="172"/>
      <c r="W77" s="172"/>
      <c r="X77" s="172"/>
      <c r="Y77" s="172"/>
      <c r="Z77" s="172"/>
      <c r="AA77" s="172"/>
      <c r="AB77" s="172"/>
      <c r="AC77" s="172"/>
      <c r="AD77" s="172"/>
      <c r="AE77" s="172"/>
      <c r="AF77" s="172"/>
      <c r="AG77" s="172"/>
      <c r="AH77" s="172"/>
      <c r="AI77" s="172"/>
      <c r="AJ77" s="172"/>
      <c r="AK77" s="172"/>
      <c r="AL77" s="172"/>
      <c r="AM77" s="172"/>
      <c r="AN77" s="172"/>
    </row>
    <row r="78" spans="1:40" ht="15" customHeight="1" x14ac:dyDescent="0.2">
      <c r="A78" s="205"/>
      <c r="N78" s="172"/>
      <c r="O78" s="172"/>
      <c r="P78" s="172"/>
      <c r="Q78" s="172"/>
      <c r="R78" s="172"/>
      <c r="S78" s="172"/>
      <c r="T78" s="172"/>
      <c r="U78" s="172"/>
      <c r="V78" s="172"/>
      <c r="W78" s="172"/>
      <c r="X78" s="172"/>
      <c r="Y78" s="172"/>
      <c r="Z78" s="172"/>
      <c r="AA78" s="172"/>
      <c r="AB78" s="172"/>
      <c r="AC78" s="172"/>
      <c r="AD78" s="172"/>
      <c r="AE78" s="172"/>
      <c r="AF78" s="172"/>
      <c r="AG78" s="172"/>
      <c r="AH78" s="172"/>
      <c r="AI78" s="172"/>
      <c r="AJ78" s="172"/>
      <c r="AK78" s="172"/>
      <c r="AL78" s="172"/>
      <c r="AM78" s="172"/>
      <c r="AN78" s="172"/>
    </row>
    <row r="79" spans="1:40" ht="15" customHeight="1" x14ac:dyDescent="0.2">
      <c r="A79" s="205"/>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c r="AM79" s="172"/>
      <c r="AN79" s="172"/>
    </row>
    <row r="80" spans="1:40" ht="15" customHeight="1" x14ac:dyDescent="0.2">
      <c r="A80" s="205"/>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c r="AM80" s="172"/>
      <c r="AN80" s="172"/>
    </row>
    <row r="81" spans="1:40" ht="15" customHeight="1" x14ac:dyDescent="0.2">
      <c r="A81" s="205"/>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c r="AM81" s="172"/>
      <c r="AN81" s="172"/>
    </row>
    <row r="82" spans="1:40" ht="15" customHeight="1" x14ac:dyDescent="0.2">
      <c r="A82" s="205"/>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c r="AM82" s="172"/>
      <c r="AN82" s="172"/>
    </row>
    <row r="83" spans="1:40" ht="15" customHeight="1" x14ac:dyDescent="0.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c r="AM83" s="172"/>
      <c r="AN83" s="172"/>
    </row>
    <row r="84" spans="1:40" ht="15" customHeight="1" x14ac:dyDescent="0.2">
      <c r="N84" s="172"/>
      <c r="O84" s="172"/>
      <c r="P84" s="172"/>
      <c r="Q84" s="172"/>
      <c r="R84" s="172"/>
      <c r="S84" s="172"/>
      <c r="T84" s="172"/>
      <c r="U84" s="172"/>
      <c r="V84" s="172"/>
      <c r="W84" s="172"/>
      <c r="X84" s="172"/>
      <c r="Y84" s="172"/>
      <c r="Z84" s="172"/>
      <c r="AA84" s="172"/>
      <c r="AB84" s="172"/>
      <c r="AC84" s="172"/>
      <c r="AD84" s="172"/>
      <c r="AE84" s="172"/>
      <c r="AF84" s="172"/>
      <c r="AG84" s="172"/>
      <c r="AH84" s="172"/>
      <c r="AI84" s="172"/>
      <c r="AJ84" s="172"/>
      <c r="AK84" s="172"/>
      <c r="AL84" s="172"/>
      <c r="AM84" s="172"/>
      <c r="AN84" s="172"/>
    </row>
    <row r="85" spans="1:40" ht="15" customHeight="1" x14ac:dyDescent="0.2">
      <c r="N85" s="172"/>
      <c r="O85" s="172"/>
      <c r="P85" s="172"/>
      <c r="Q85" s="172"/>
      <c r="R85" s="172"/>
      <c r="S85" s="172"/>
      <c r="T85" s="172"/>
      <c r="U85" s="172"/>
      <c r="V85" s="172"/>
      <c r="W85" s="172"/>
      <c r="X85" s="172"/>
      <c r="Y85" s="172"/>
      <c r="Z85" s="172"/>
      <c r="AA85" s="172"/>
      <c r="AB85" s="172"/>
      <c r="AC85" s="172"/>
      <c r="AD85" s="172"/>
      <c r="AE85" s="172"/>
      <c r="AF85" s="172"/>
      <c r="AG85" s="172"/>
      <c r="AH85" s="172"/>
      <c r="AI85" s="172"/>
      <c r="AJ85" s="172"/>
      <c r="AK85" s="172"/>
      <c r="AL85" s="172"/>
      <c r="AM85" s="172"/>
      <c r="AN85" s="172"/>
    </row>
    <row r="86" spans="1:40" ht="15" customHeight="1" x14ac:dyDescent="0.2">
      <c r="N86" s="172"/>
      <c r="O86" s="172"/>
      <c r="P86" s="172"/>
      <c r="Q86" s="172"/>
      <c r="R86" s="172"/>
      <c r="S86" s="172"/>
      <c r="T86" s="172"/>
      <c r="U86" s="172"/>
      <c r="V86" s="172"/>
      <c r="W86" s="172"/>
      <c r="X86" s="172"/>
      <c r="Y86" s="172"/>
      <c r="Z86" s="172"/>
      <c r="AA86" s="172"/>
      <c r="AB86" s="172"/>
      <c r="AC86" s="172"/>
      <c r="AD86" s="172"/>
      <c r="AE86" s="172"/>
      <c r="AF86" s="172"/>
      <c r="AG86" s="172"/>
      <c r="AH86" s="172"/>
      <c r="AI86" s="172"/>
      <c r="AJ86" s="172"/>
      <c r="AK86" s="172"/>
      <c r="AL86" s="172"/>
      <c r="AM86" s="172"/>
      <c r="AN86" s="172"/>
    </row>
    <row r="87" spans="1:40" ht="15" customHeight="1" x14ac:dyDescent="0.2">
      <c r="N87" s="172"/>
      <c r="O87" s="172"/>
      <c r="P87" s="172"/>
      <c r="Q87" s="172"/>
      <c r="R87" s="172"/>
      <c r="S87" s="172"/>
      <c r="T87" s="172"/>
      <c r="U87" s="172"/>
      <c r="V87" s="172"/>
      <c r="W87" s="172"/>
      <c r="X87" s="172"/>
      <c r="Y87" s="172"/>
      <c r="Z87" s="172"/>
      <c r="AA87" s="172"/>
      <c r="AB87" s="172"/>
      <c r="AC87" s="172"/>
      <c r="AD87" s="172"/>
      <c r="AE87" s="172"/>
      <c r="AF87" s="172"/>
      <c r="AG87" s="172"/>
      <c r="AH87" s="172"/>
      <c r="AI87" s="172"/>
      <c r="AJ87" s="172"/>
      <c r="AK87" s="172"/>
      <c r="AL87" s="172"/>
      <c r="AM87" s="172"/>
      <c r="AN87" s="172"/>
    </row>
    <row r="88" spans="1:40" ht="15" customHeight="1" x14ac:dyDescent="0.2">
      <c r="N88" s="172"/>
      <c r="O88" s="172"/>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c r="AN88" s="172"/>
    </row>
    <row r="89" spans="1:40" ht="15" customHeight="1" x14ac:dyDescent="0.2">
      <c r="N89" s="172"/>
      <c r="O89" s="172"/>
      <c r="P89" s="172"/>
      <c r="Q89" s="172"/>
      <c r="R89" s="172"/>
      <c r="S89" s="172"/>
      <c r="T89" s="172"/>
      <c r="U89" s="172"/>
      <c r="V89" s="172"/>
      <c r="W89" s="172"/>
      <c r="X89" s="172"/>
      <c r="Y89" s="172"/>
      <c r="Z89" s="172"/>
      <c r="AA89" s="172"/>
      <c r="AB89" s="172"/>
      <c r="AC89" s="172"/>
      <c r="AD89" s="172"/>
      <c r="AE89" s="172"/>
      <c r="AF89" s="172"/>
      <c r="AG89" s="172"/>
      <c r="AH89" s="172"/>
      <c r="AI89" s="172"/>
      <c r="AJ89" s="172"/>
      <c r="AK89" s="172"/>
      <c r="AL89" s="172"/>
      <c r="AM89" s="172"/>
      <c r="AN89" s="172"/>
    </row>
    <row r="90" spans="1:40" ht="15" customHeight="1" x14ac:dyDescent="0.2">
      <c r="N90" s="172"/>
      <c r="O90" s="172"/>
      <c r="P90" s="172"/>
      <c r="Q90" s="172"/>
      <c r="R90" s="172"/>
      <c r="S90" s="172"/>
      <c r="T90" s="172"/>
      <c r="U90" s="172"/>
      <c r="V90" s="172"/>
      <c r="W90" s="172"/>
      <c r="X90" s="172"/>
      <c r="Y90" s="172"/>
      <c r="Z90" s="172"/>
      <c r="AA90" s="172"/>
      <c r="AB90" s="172"/>
      <c r="AC90" s="172"/>
      <c r="AD90" s="172"/>
      <c r="AE90" s="172"/>
      <c r="AF90" s="172"/>
      <c r="AG90" s="172"/>
      <c r="AH90" s="172"/>
      <c r="AI90" s="172"/>
      <c r="AJ90" s="172"/>
      <c r="AK90" s="172"/>
      <c r="AL90" s="172"/>
      <c r="AM90" s="172"/>
      <c r="AN90" s="172"/>
    </row>
    <row r="91" spans="1:40" ht="15" customHeight="1" x14ac:dyDescent="0.2">
      <c r="N91" s="172"/>
      <c r="O91" s="172"/>
      <c r="P91" s="172"/>
      <c r="Q91" s="172"/>
      <c r="R91" s="172"/>
      <c r="S91" s="172"/>
      <c r="T91" s="172"/>
      <c r="U91" s="172"/>
      <c r="V91" s="172"/>
      <c r="W91" s="172"/>
      <c r="X91" s="172"/>
      <c r="Y91" s="172"/>
      <c r="Z91" s="172"/>
      <c r="AA91" s="172"/>
      <c r="AB91" s="172"/>
      <c r="AC91" s="172"/>
      <c r="AD91" s="172"/>
      <c r="AE91" s="172"/>
      <c r="AF91" s="172"/>
      <c r="AG91" s="172"/>
      <c r="AH91" s="172"/>
      <c r="AI91" s="172"/>
      <c r="AJ91" s="172"/>
      <c r="AK91" s="172"/>
      <c r="AL91" s="172"/>
      <c r="AM91" s="172"/>
      <c r="AN91" s="172"/>
    </row>
    <row r="92" spans="1:40" ht="15" customHeight="1" x14ac:dyDescent="0.2">
      <c r="N92" s="172"/>
      <c r="O92" s="172"/>
      <c r="P92" s="172"/>
      <c r="Q92" s="172"/>
      <c r="R92" s="172"/>
      <c r="S92" s="172"/>
      <c r="T92" s="172"/>
      <c r="U92" s="172"/>
      <c r="V92" s="172"/>
      <c r="W92" s="172"/>
      <c r="X92" s="172"/>
      <c r="Y92" s="172"/>
      <c r="Z92" s="172"/>
      <c r="AA92" s="172"/>
      <c r="AB92" s="172"/>
      <c r="AC92" s="172"/>
      <c r="AD92" s="172"/>
      <c r="AE92" s="172"/>
      <c r="AF92" s="172"/>
      <c r="AG92" s="172"/>
      <c r="AH92" s="172"/>
      <c r="AI92" s="172"/>
      <c r="AJ92" s="172"/>
      <c r="AK92" s="172"/>
      <c r="AL92" s="172"/>
      <c r="AM92" s="172"/>
      <c r="AN92" s="172"/>
    </row>
    <row r="93" spans="1:40" ht="15" customHeight="1" x14ac:dyDescent="0.2">
      <c r="N93" s="172"/>
      <c r="O93" s="172"/>
      <c r="P93" s="172"/>
      <c r="Q93" s="172"/>
      <c r="R93" s="172"/>
      <c r="S93" s="172"/>
      <c r="T93" s="172"/>
      <c r="U93" s="172"/>
      <c r="V93" s="172"/>
      <c r="W93" s="172"/>
      <c r="X93" s="172"/>
      <c r="Y93" s="172"/>
      <c r="Z93" s="172"/>
      <c r="AA93" s="172"/>
      <c r="AB93" s="172"/>
      <c r="AC93" s="172"/>
      <c r="AD93" s="172"/>
      <c r="AE93" s="172"/>
      <c r="AF93" s="172"/>
      <c r="AG93" s="172"/>
      <c r="AH93" s="172"/>
      <c r="AI93" s="172"/>
      <c r="AJ93" s="172"/>
      <c r="AK93" s="172"/>
      <c r="AL93" s="172"/>
      <c r="AM93" s="172"/>
      <c r="AN93" s="172"/>
    </row>
    <row r="94" spans="1:40" ht="15" customHeight="1" x14ac:dyDescent="0.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c r="AN94" s="172"/>
    </row>
    <row r="95" spans="1:40" ht="15" customHeight="1" x14ac:dyDescent="0.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row>
    <row r="96" spans="1:40" ht="15" customHeight="1" x14ac:dyDescent="0.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row>
    <row r="97" spans="14:40" ht="15" customHeight="1" x14ac:dyDescent="0.2">
      <c r="N97" s="172"/>
      <c r="O97" s="172"/>
      <c r="P97" s="172"/>
      <c r="Q97" s="172"/>
      <c r="R97" s="172"/>
      <c r="S97" s="172"/>
      <c r="T97" s="172"/>
      <c r="U97" s="172"/>
      <c r="V97" s="172"/>
      <c r="W97" s="172"/>
      <c r="X97" s="172"/>
      <c r="Y97" s="172"/>
      <c r="Z97" s="172"/>
      <c r="AA97" s="172"/>
      <c r="AB97" s="172"/>
      <c r="AC97" s="172"/>
      <c r="AD97" s="172"/>
      <c r="AE97" s="172"/>
      <c r="AF97" s="172"/>
      <c r="AG97" s="172"/>
      <c r="AH97" s="172"/>
      <c r="AI97" s="172"/>
      <c r="AJ97" s="172"/>
      <c r="AK97" s="172"/>
      <c r="AL97" s="172"/>
      <c r="AM97" s="172"/>
      <c r="AN97" s="172"/>
    </row>
    <row r="98" spans="14:40" ht="15" customHeight="1" x14ac:dyDescent="0.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c r="AK98" s="172"/>
      <c r="AL98" s="172"/>
      <c r="AM98" s="172"/>
      <c r="AN98" s="172"/>
    </row>
    <row r="99" spans="14:40" ht="15" customHeight="1" x14ac:dyDescent="0.2">
      <c r="N99" s="172"/>
      <c r="O99" s="172"/>
      <c r="P99" s="172"/>
      <c r="Q99" s="172"/>
      <c r="R99" s="172"/>
      <c r="S99" s="172"/>
      <c r="T99" s="172"/>
      <c r="U99" s="172"/>
      <c r="V99" s="172"/>
      <c r="W99" s="172"/>
      <c r="X99" s="172"/>
      <c r="Y99" s="172"/>
      <c r="Z99" s="172"/>
      <c r="AA99" s="172"/>
      <c r="AB99" s="172"/>
      <c r="AC99" s="172"/>
      <c r="AD99" s="172"/>
      <c r="AE99" s="172"/>
      <c r="AF99" s="172"/>
      <c r="AG99" s="172"/>
      <c r="AH99" s="172"/>
      <c r="AI99" s="172"/>
      <c r="AJ99" s="172"/>
      <c r="AK99" s="172"/>
      <c r="AL99" s="172"/>
      <c r="AM99" s="172"/>
      <c r="AN99" s="172"/>
    </row>
    <row r="100" spans="14:40" ht="15" customHeight="1" x14ac:dyDescent="0.2">
      <c r="N100" s="172"/>
      <c r="O100" s="172"/>
      <c r="P100" s="172"/>
      <c r="Q100" s="172"/>
      <c r="R100" s="172"/>
      <c r="S100" s="172"/>
      <c r="T100" s="172"/>
      <c r="U100" s="172"/>
      <c r="V100" s="172"/>
      <c r="W100" s="172"/>
      <c r="X100" s="172"/>
      <c r="Y100" s="172"/>
      <c r="Z100" s="172"/>
      <c r="AA100" s="172"/>
      <c r="AB100" s="172"/>
      <c r="AC100" s="172"/>
      <c r="AD100" s="172"/>
      <c r="AE100" s="172"/>
      <c r="AF100" s="172"/>
      <c r="AG100" s="172"/>
      <c r="AH100" s="172"/>
      <c r="AI100" s="172"/>
      <c r="AJ100" s="172"/>
      <c r="AK100" s="172"/>
      <c r="AL100" s="172"/>
      <c r="AM100" s="172"/>
      <c r="AN100" s="172"/>
    </row>
    <row r="101" spans="14:40" ht="15" customHeight="1" x14ac:dyDescent="0.2">
      <c r="N101" s="172"/>
      <c r="O101" s="172"/>
      <c r="P101" s="172"/>
      <c r="Q101" s="172"/>
      <c r="R101" s="172"/>
      <c r="S101" s="172"/>
      <c r="T101" s="172"/>
      <c r="U101" s="172"/>
      <c r="V101" s="172"/>
      <c r="W101" s="172"/>
      <c r="X101" s="172"/>
      <c r="Y101" s="172"/>
      <c r="Z101" s="172"/>
      <c r="AA101" s="172"/>
      <c r="AB101" s="172"/>
      <c r="AC101" s="172"/>
      <c r="AD101" s="172"/>
      <c r="AE101" s="172"/>
      <c r="AF101" s="172"/>
      <c r="AG101" s="172"/>
      <c r="AH101" s="172"/>
      <c r="AI101" s="172"/>
      <c r="AJ101" s="172"/>
      <c r="AK101" s="172"/>
      <c r="AL101" s="172"/>
      <c r="AM101" s="172"/>
      <c r="AN101" s="172"/>
    </row>
    <row r="102" spans="14:40" ht="15" customHeight="1" x14ac:dyDescent="0.2">
      <c r="N102" s="172"/>
      <c r="O102" s="172"/>
      <c r="P102" s="172"/>
      <c r="Q102" s="172"/>
      <c r="R102" s="172"/>
      <c r="S102" s="172"/>
      <c r="T102" s="172"/>
      <c r="U102" s="172"/>
      <c r="V102" s="172"/>
      <c r="W102" s="172"/>
      <c r="X102" s="172"/>
      <c r="Y102" s="172"/>
      <c r="Z102" s="172"/>
      <c r="AA102" s="172"/>
      <c r="AB102" s="172"/>
      <c r="AC102" s="172"/>
      <c r="AD102" s="172"/>
      <c r="AE102" s="172"/>
      <c r="AF102" s="172"/>
      <c r="AG102" s="172"/>
      <c r="AH102" s="172"/>
      <c r="AI102" s="172"/>
      <c r="AJ102" s="172"/>
      <c r="AK102" s="172"/>
      <c r="AL102" s="172"/>
      <c r="AM102" s="172"/>
      <c r="AN102" s="172"/>
    </row>
    <row r="103" spans="14:40" ht="15" customHeight="1" x14ac:dyDescent="0.2">
      <c r="N103" s="172"/>
      <c r="O103" s="172"/>
      <c r="P103" s="172"/>
      <c r="Q103" s="172"/>
      <c r="R103" s="172"/>
      <c r="S103" s="172"/>
      <c r="T103" s="172"/>
      <c r="U103" s="172"/>
      <c r="V103" s="172"/>
      <c r="W103" s="172"/>
      <c r="X103" s="172"/>
      <c r="Y103" s="172"/>
      <c r="Z103" s="172"/>
      <c r="AA103" s="172"/>
      <c r="AB103" s="172"/>
      <c r="AC103" s="172"/>
      <c r="AD103" s="172"/>
      <c r="AE103" s="172"/>
      <c r="AF103" s="172"/>
      <c r="AG103" s="172"/>
      <c r="AH103" s="172"/>
      <c r="AI103" s="172"/>
      <c r="AJ103" s="172"/>
      <c r="AK103" s="172"/>
      <c r="AL103" s="172"/>
      <c r="AM103" s="172"/>
      <c r="AN103" s="172"/>
    </row>
    <row r="104" spans="14:40" ht="15" customHeight="1" x14ac:dyDescent="0.2">
      <c r="N104" s="172"/>
      <c r="O104" s="172"/>
      <c r="P104" s="172"/>
      <c r="Q104" s="172"/>
      <c r="R104" s="172"/>
      <c r="S104" s="172"/>
      <c r="T104" s="172"/>
      <c r="U104" s="172"/>
      <c r="V104" s="172"/>
      <c r="W104" s="172"/>
      <c r="X104" s="172"/>
      <c r="Y104" s="172"/>
      <c r="Z104" s="172"/>
      <c r="AA104" s="172"/>
      <c r="AB104" s="172"/>
      <c r="AC104" s="172"/>
      <c r="AD104" s="172"/>
      <c r="AE104" s="172"/>
      <c r="AF104" s="172"/>
      <c r="AG104" s="172"/>
      <c r="AH104" s="172"/>
      <c r="AI104" s="172"/>
      <c r="AJ104" s="172"/>
      <c r="AK104" s="172"/>
      <c r="AL104" s="172"/>
      <c r="AM104" s="172"/>
      <c r="AN104" s="172"/>
    </row>
    <row r="105" spans="14:40" ht="15" customHeight="1" x14ac:dyDescent="0.2">
      <c r="N105" s="172"/>
      <c r="O105" s="172"/>
      <c r="P105" s="172"/>
      <c r="Q105" s="172"/>
      <c r="R105" s="172"/>
      <c r="S105" s="172"/>
      <c r="T105" s="172"/>
      <c r="U105" s="172"/>
      <c r="V105" s="172"/>
      <c r="W105" s="172"/>
      <c r="X105" s="172"/>
      <c r="Y105" s="172"/>
      <c r="Z105" s="172"/>
      <c r="AA105" s="172"/>
      <c r="AB105" s="172"/>
      <c r="AC105" s="172"/>
      <c r="AD105" s="172"/>
      <c r="AE105" s="172"/>
      <c r="AF105" s="172"/>
      <c r="AG105" s="172"/>
      <c r="AH105" s="172"/>
      <c r="AI105" s="172"/>
      <c r="AJ105" s="172"/>
      <c r="AK105" s="172"/>
      <c r="AL105" s="172"/>
      <c r="AM105" s="172"/>
      <c r="AN105" s="172"/>
    </row>
    <row r="106" spans="14:40" ht="15" customHeight="1" x14ac:dyDescent="0.2">
      <c r="N106" s="172"/>
      <c r="O106" s="172"/>
      <c r="P106" s="172"/>
      <c r="Q106" s="172"/>
      <c r="R106" s="172"/>
      <c r="S106" s="172"/>
      <c r="T106" s="172"/>
      <c r="U106" s="172"/>
      <c r="V106" s="172"/>
      <c r="W106" s="172"/>
      <c r="X106" s="172"/>
      <c r="Y106" s="172"/>
      <c r="Z106" s="172"/>
      <c r="AA106" s="172"/>
      <c r="AB106" s="172"/>
      <c r="AC106" s="172"/>
      <c r="AD106" s="172"/>
      <c r="AE106" s="172"/>
      <c r="AF106" s="172"/>
      <c r="AG106" s="172"/>
      <c r="AH106" s="172"/>
      <c r="AI106" s="172"/>
      <c r="AJ106" s="172"/>
      <c r="AK106" s="172"/>
      <c r="AL106" s="172"/>
      <c r="AM106" s="172"/>
      <c r="AN106" s="172"/>
    </row>
    <row r="107" spans="14:40" ht="15" customHeight="1" x14ac:dyDescent="0.2">
      <c r="N107" s="172"/>
      <c r="O107" s="172"/>
      <c r="P107" s="172"/>
      <c r="Q107" s="172"/>
      <c r="R107" s="172"/>
      <c r="S107" s="172"/>
      <c r="T107" s="172"/>
      <c r="U107" s="172"/>
      <c r="V107" s="172"/>
      <c r="W107" s="172"/>
      <c r="X107" s="172"/>
      <c r="Y107" s="172"/>
      <c r="Z107" s="172"/>
      <c r="AA107" s="172"/>
      <c r="AB107" s="172"/>
      <c r="AC107" s="172"/>
      <c r="AD107" s="172"/>
      <c r="AE107" s="172"/>
      <c r="AF107" s="172"/>
      <c r="AG107" s="172"/>
      <c r="AH107" s="172"/>
      <c r="AI107" s="172"/>
      <c r="AJ107" s="172"/>
      <c r="AK107" s="172"/>
      <c r="AL107" s="172"/>
      <c r="AM107" s="172"/>
      <c r="AN107" s="172"/>
    </row>
    <row r="108" spans="14:40" ht="15" customHeight="1" x14ac:dyDescent="0.2">
      <c r="N108" s="172"/>
      <c r="O108" s="172"/>
      <c r="P108" s="172"/>
      <c r="Q108" s="172"/>
      <c r="R108" s="172"/>
      <c r="S108" s="172"/>
      <c r="T108" s="172"/>
      <c r="U108" s="172"/>
      <c r="V108" s="172"/>
      <c r="W108" s="172"/>
      <c r="X108" s="172"/>
      <c r="Y108" s="172"/>
      <c r="Z108" s="172"/>
      <c r="AA108" s="172"/>
      <c r="AB108" s="172"/>
      <c r="AC108" s="172"/>
      <c r="AD108" s="172"/>
      <c r="AE108" s="172"/>
      <c r="AF108" s="172"/>
      <c r="AG108" s="172"/>
      <c r="AH108" s="172"/>
      <c r="AI108" s="172"/>
      <c r="AJ108" s="172"/>
      <c r="AK108" s="172"/>
      <c r="AL108" s="172"/>
      <c r="AM108" s="172"/>
      <c r="AN108" s="172"/>
    </row>
    <row r="109" spans="14:40" ht="15" customHeight="1" x14ac:dyDescent="0.2">
      <c r="N109" s="172"/>
      <c r="O109" s="172"/>
      <c r="P109" s="172"/>
      <c r="Q109" s="172"/>
      <c r="R109" s="172"/>
      <c r="S109" s="172"/>
      <c r="T109" s="172"/>
      <c r="U109" s="172"/>
      <c r="V109" s="172"/>
      <c r="W109" s="172"/>
      <c r="X109" s="172"/>
      <c r="Y109" s="172"/>
      <c r="Z109" s="172"/>
      <c r="AA109" s="172"/>
      <c r="AB109" s="172"/>
      <c r="AC109" s="172"/>
      <c r="AD109" s="172"/>
      <c r="AE109" s="172"/>
      <c r="AF109" s="172"/>
      <c r="AG109" s="172"/>
      <c r="AH109" s="172"/>
      <c r="AI109" s="172"/>
      <c r="AJ109" s="172"/>
      <c r="AK109" s="172"/>
      <c r="AL109" s="172"/>
      <c r="AM109" s="172"/>
      <c r="AN109" s="172"/>
    </row>
    <row r="110" spans="14:40" ht="15" customHeight="1" x14ac:dyDescent="0.2">
      <c r="N110" s="172"/>
      <c r="O110" s="172"/>
      <c r="P110" s="172"/>
      <c r="Q110" s="172"/>
      <c r="R110" s="172"/>
      <c r="S110" s="172"/>
      <c r="T110" s="172"/>
      <c r="U110" s="172"/>
      <c r="V110" s="172"/>
      <c r="W110" s="172"/>
      <c r="X110" s="172"/>
      <c r="Y110" s="172"/>
      <c r="Z110" s="172"/>
      <c r="AA110" s="172"/>
      <c r="AB110" s="172"/>
      <c r="AC110" s="172"/>
      <c r="AD110" s="172"/>
      <c r="AE110" s="172"/>
      <c r="AF110" s="172"/>
      <c r="AG110" s="172"/>
      <c r="AH110" s="172"/>
      <c r="AI110" s="172"/>
      <c r="AJ110" s="172"/>
      <c r="AK110" s="172"/>
      <c r="AL110" s="172"/>
      <c r="AM110" s="172"/>
      <c r="AN110" s="172"/>
    </row>
    <row r="111" spans="14:40" ht="15" customHeight="1" x14ac:dyDescent="0.2">
      <c r="N111" s="172"/>
      <c r="O111" s="172"/>
      <c r="P111" s="172"/>
      <c r="Q111" s="172"/>
      <c r="R111" s="172"/>
      <c r="S111" s="172"/>
      <c r="T111" s="172"/>
      <c r="U111" s="172"/>
      <c r="V111" s="172"/>
      <c r="W111" s="172"/>
      <c r="X111" s="172"/>
      <c r="Y111" s="172"/>
      <c r="Z111" s="172"/>
      <c r="AA111" s="172"/>
      <c r="AB111" s="172"/>
      <c r="AC111" s="172"/>
      <c r="AD111" s="172"/>
      <c r="AE111" s="172"/>
      <c r="AF111" s="172"/>
      <c r="AG111" s="172"/>
      <c r="AH111" s="172"/>
      <c r="AI111" s="172"/>
      <c r="AJ111" s="172"/>
      <c r="AK111" s="172"/>
      <c r="AL111" s="172"/>
      <c r="AM111" s="172"/>
      <c r="AN111" s="172"/>
    </row>
    <row r="112" spans="14:40" ht="15" customHeight="1" x14ac:dyDescent="0.2">
      <c r="N112" s="172"/>
      <c r="O112" s="172"/>
      <c r="P112" s="172"/>
      <c r="Q112" s="172"/>
      <c r="R112" s="172"/>
      <c r="S112" s="172"/>
      <c r="T112" s="172"/>
      <c r="U112" s="172"/>
      <c r="V112" s="172"/>
      <c r="W112" s="172"/>
      <c r="X112" s="172"/>
      <c r="Y112" s="172"/>
      <c r="Z112" s="172"/>
      <c r="AA112" s="172"/>
      <c r="AB112" s="172"/>
      <c r="AC112" s="172"/>
      <c r="AD112" s="172"/>
      <c r="AE112" s="172"/>
      <c r="AF112" s="172"/>
      <c r="AG112" s="172"/>
      <c r="AH112" s="172"/>
      <c r="AI112" s="172"/>
      <c r="AJ112" s="172"/>
      <c r="AK112" s="172"/>
      <c r="AL112" s="172"/>
      <c r="AM112" s="172"/>
      <c r="AN112" s="172"/>
    </row>
    <row r="113" spans="14:40" ht="15" customHeight="1" x14ac:dyDescent="0.2">
      <c r="N113" s="172"/>
      <c r="O113" s="172"/>
      <c r="P113" s="172"/>
      <c r="Q113" s="172"/>
      <c r="R113" s="172"/>
      <c r="S113" s="172"/>
      <c r="T113" s="172"/>
      <c r="U113" s="172"/>
      <c r="V113" s="172"/>
      <c r="W113" s="172"/>
      <c r="X113" s="172"/>
      <c r="Y113" s="172"/>
      <c r="Z113" s="172"/>
      <c r="AA113" s="172"/>
      <c r="AB113" s="172"/>
      <c r="AC113" s="172"/>
      <c r="AD113" s="172"/>
      <c r="AE113" s="172"/>
      <c r="AF113" s="172"/>
      <c r="AG113" s="172"/>
      <c r="AH113" s="172"/>
      <c r="AI113" s="172"/>
      <c r="AJ113" s="172"/>
      <c r="AK113" s="172"/>
      <c r="AL113" s="172"/>
      <c r="AM113" s="172"/>
      <c r="AN113" s="172"/>
    </row>
    <row r="114" spans="14:40" ht="15" customHeight="1" x14ac:dyDescent="0.2">
      <c r="N114" s="172"/>
      <c r="O114" s="172"/>
      <c r="P114" s="172"/>
      <c r="Q114" s="172"/>
      <c r="R114" s="172"/>
      <c r="S114" s="172"/>
      <c r="T114" s="172"/>
      <c r="U114" s="172"/>
      <c r="V114" s="172"/>
      <c r="W114" s="172"/>
      <c r="X114" s="172"/>
      <c r="Y114" s="172"/>
      <c r="Z114" s="172"/>
      <c r="AA114" s="172"/>
      <c r="AB114" s="172"/>
      <c r="AC114" s="172"/>
      <c r="AD114" s="172"/>
      <c r="AE114" s="172"/>
      <c r="AF114" s="172"/>
      <c r="AG114" s="172"/>
      <c r="AH114" s="172"/>
      <c r="AI114" s="172"/>
      <c r="AJ114" s="172"/>
      <c r="AK114" s="172"/>
      <c r="AL114" s="172"/>
      <c r="AM114" s="172"/>
      <c r="AN114" s="172"/>
    </row>
    <row r="115" spans="14:40" ht="15" customHeight="1" x14ac:dyDescent="0.2">
      <c r="N115" s="172"/>
      <c r="O115" s="172"/>
      <c r="P115" s="172"/>
      <c r="Q115" s="172"/>
      <c r="R115" s="172"/>
      <c r="S115" s="172"/>
      <c r="T115" s="172"/>
      <c r="U115" s="172"/>
      <c r="V115" s="172"/>
      <c r="W115" s="172"/>
      <c r="X115" s="172"/>
      <c r="Y115" s="172"/>
      <c r="Z115" s="172"/>
      <c r="AA115" s="172"/>
      <c r="AB115" s="172"/>
      <c r="AC115" s="172"/>
      <c r="AD115" s="172"/>
      <c r="AE115" s="172"/>
      <c r="AF115" s="172"/>
      <c r="AG115" s="172"/>
      <c r="AH115" s="172"/>
      <c r="AI115" s="172"/>
      <c r="AJ115" s="172"/>
      <c r="AK115" s="172"/>
      <c r="AL115" s="172"/>
      <c r="AM115" s="172"/>
      <c r="AN115" s="172"/>
    </row>
    <row r="116" spans="14:40" ht="15" customHeight="1" x14ac:dyDescent="0.2">
      <c r="N116" s="172"/>
      <c r="O116" s="172"/>
      <c r="P116" s="172"/>
      <c r="Q116" s="172"/>
      <c r="R116" s="172"/>
      <c r="S116" s="172"/>
      <c r="T116" s="172"/>
      <c r="U116" s="172"/>
      <c r="V116" s="172"/>
      <c r="W116" s="172"/>
      <c r="X116" s="172"/>
      <c r="Y116" s="172"/>
      <c r="Z116" s="172"/>
      <c r="AA116" s="172"/>
      <c r="AB116" s="172"/>
      <c r="AC116" s="172"/>
      <c r="AD116" s="172"/>
      <c r="AE116" s="172"/>
      <c r="AF116" s="172"/>
      <c r="AG116" s="172"/>
      <c r="AH116" s="172"/>
      <c r="AI116" s="172"/>
      <c r="AJ116" s="172"/>
      <c r="AK116" s="172"/>
      <c r="AL116" s="172"/>
      <c r="AM116" s="172"/>
      <c r="AN116" s="172"/>
    </row>
    <row r="117" spans="14:40" ht="15" customHeight="1" x14ac:dyDescent="0.2">
      <c r="N117" s="172"/>
      <c r="O117" s="172"/>
      <c r="P117" s="172"/>
      <c r="Q117" s="172"/>
      <c r="R117" s="172"/>
      <c r="S117" s="172"/>
      <c r="T117" s="172"/>
      <c r="U117" s="172"/>
      <c r="V117" s="172"/>
      <c r="W117" s="172"/>
      <c r="X117" s="172"/>
      <c r="Y117" s="172"/>
      <c r="Z117" s="172"/>
      <c r="AA117" s="172"/>
      <c r="AB117" s="172"/>
      <c r="AC117" s="172"/>
      <c r="AD117" s="172"/>
      <c r="AE117" s="172"/>
      <c r="AF117" s="172"/>
      <c r="AG117" s="172"/>
      <c r="AH117" s="172"/>
      <c r="AI117" s="172"/>
      <c r="AJ117" s="172"/>
      <c r="AK117" s="172"/>
      <c r="AL117" s="172"/>
      <c r="AM117" s="172"/>
      <c r="AN117" s="172"/>
    </row>
    <row r="118" spans="14:40" ht="15" customHeight="1" x14ac:dyDescent="0.2">
      <c r="N118" s="172"/>
      <c r="O118" s="172"/>
      <c r="P118" s="172"/>
      <c r="Q118" s="172"/>
      <c r="R118" s="172"/>
      <c r="S118" s="172"/>
      <c r="T118" s="172"/>
      <c r="U118" s="172"/>
      <c r="V118" s="172"/>
      <c r="W118" s="172"/>
      <c r="X118" s="172"/>
      <c r="Y118" s="172"/>
      <c r="Z118" s="172"/>
      <c r="AA118" s="172"/>
      <c r="AB118" s="172"/>
      <c r="AC118" s="172"/>
      <c r="AD118" s="172"/>
      <c r="AE118" s="172"/>
      <c r="AF118" s="172"/>
      <c r="AG118" s="172"/>
      <c r="AH118" s="172"/>
      <c r="AI118" s="172"/>
      <c r="AJ118" s="172"/>
      <c r="AK118" s="172"/>
      <c r="AL118" s="172"/>
      <c r="AM118" s="172"/>
      <c r="AN118" s="172"/>
    </row>
    <row r="119" spans="14:40" ht="15" customHeight="1" x14ac:dyDescent="0.2">
      <c r="N119" s="172"/>
      <c r="O119" s="172"/>
      <c r="P119" s="172"/>
      <c r="Q119" s="172"/>
      <c r="R119" s="172"/>
      <c r="S119" s="172"/>
      <c r="T119" s="172"/>
      <c r="U119" s="172"/>
      <c r="V119" s="172"/>
      <c r="W119" s="172"/>
      <c r="X119" s="172"/>
      <c r="Y119" s="172"/>
      <c r="Z119" s="172"/>
      <c r="AA119" s="172"/>
      <c r="AB119" s="172"/>
      <c r="AC119" s="172"/>
      <c r="AD119" s="172"/>
      <c r="AE119" s="172"/>
      <c r="AF119" s="172"/>
      <c r="AG119" s="172"/>
      <c r="AH119" s="172"/>
      <c r="AI119" s="172"/>
      <c r="AJ119" s="172"/>
      <c r="AK119" s="172"/>
      <c r="AL119" s="172"/>
      <c r="AM119" s="172"/>
      <c r="AN119" s="172"/>
    </row>
    <row r="120" spans="14:40" ht="15" customHeight="1" x14ac:dyDescent="0.2">
      <c r="N120" s="172"/>
      <c r="O120" s="172"/>
      <c r="P120" s="172"/>
      <c r="Q120" s="172"/>
      <c r="R120" s="172"/>
      <c r="S120" s="172"/>
      <c r="T120" s="172"/>
      <c r="U120" s="172"/>
      <c r="V120" s="172"/>
      <c r="W120" s="172"/>
      <c r="X120" s="172"/>
      <c r="Y120" s="172"/>
      <c r="Z120" s="172"/>
      <c r="AA120" s="172"/>
      <c r="AB120" s="172"/>
      <c r="AC120" s="172"/>
      <c r="AD120" s="172"/>
      <c r="AE120" s="172"/>
      <c r="AF120" s="172"/>
      <c r="AG120" s="172"/>
      <c r="AH120" s="172"/>
      <c r="AI120" s="172"/>
      <c r="AJ120" s="172"/>
      <c r="AK120" s="172"/>
      <c r="AL120" s="172"/>
      <c r="AM120" s="172"/>
      <c r="AN120" s="172"/>
    </row>
    <row r="121" spans="14:40" ht="15" customHeight="1" x14ac:dyDescent="0.2">
      <c r="N121" s="172"/>
      <c r="O121" s="172"/>
      <c r="P121" s="172"/>
      <c r="Q121" s="172"/>
      <c r="R121" s="172"/>
      <c r="S121" s="172"/>
      <c r="T121" s="172"/>
      <c r="U121" s="172"/>
      <c r="V121" s="172"/>
      <c r="W121" s="172"/>
      <c r="X121" s="172"/>
      <c r="Y121" s="172"/>
      <c r="Z121" s="172"/>
      <c r="AA121" s="172"/>
      <c r="AB121" s="172"/>
      <c r="AC121" s="172"/>
      <c r="AD121" s="172"/>
      <c r="AE121" s="172"/>
      <c r="AF121" s="172"/>
      <c r="AG121" s="172"/>
      <c r="AH121" s="172"/>
      <c r="AI121" s="172"/>
      <c r="AJ121" s="172"/>
      <c r="AK121" s="172"/>
      <c r="AL121" s="172"/>
      <c r="AM121" s="172"/>
      <c r="AN121" s="172"/>
    </row>
    <row r="122" spans="14:40" ht="15" customHeight="1" x14ac:dyDescent="0.2">
      <c r="N122" s="172"/>
      <c r="O122" s="172"/>
      <c r="P122" s="172"/>
      <c r="Q122" s="172"/>
      <c r="R122" s="172"/>
      <c r="S122" s="172"/>
      <c r="T122" s="172"/>
      <c r="U122" s="172"/>
      <c r="V122" s="172"/>
      <c r="W122" s="172"/>
      <c r="X122" s="172"/>
      <c r="Y122" s="172"/>
      <c r="Z122" s="172"/>
      <c r="AA122" s="172"/>
      <c r="AB122" s="172"/>
      <c r="AC122" s="172"/>
      <c r="AD122" s="172"/>
      <c r="AE122" s="172"/>
      <c r="AF122" s="172"/>
      <c r="AG122" s="172"/>
      <c r="AH122" s="172"/>
      <c r="AI122" s="172"/>
      <c r="AJ122" s="172"/>
      <c r="AK122" s="172"/>
      <c r="AL122" s="172"/>
      <c r="AM122" s="172"/>
      <c r="AN122" s="172"/>
    </row>
    <row r="123" spans="14:40" ht="15" customHeight="1" x14ac:dyDescent="0.2">
      <c r="N123" s="172"/>
      <c r="O123" s="172"/>
      <c r="P123" s="172"/>
      <c r="Q123" s="172"/>
      <c r="R123" s="172"/>
      <c r="S123" s="172"/>
      <c r="T123" s="172"/>
      <c r="U123" s="172"/>
      <c r="V123" s="172"/>
      <c r="W123" s="172"/>
      <c r="X123" s="172"/>
      <c r="Y123" s="172"/>
      <c r="Z123" s="172"/>
      <c r="AA123" s="172"/>
      <c r="AB123" s="172"/>
      <c r="AC123" s="172"/>
      <c r="AD123" s="172"/>
      <c r="AE123" s="172"/>
      <c r="AF123" s="172"/>
      <c r="AG123" s="172"/>
      <c r="AH123" s="172"/>
      <c r="AI123" s="172"/>
      <c r="AJ123" s="172"/>
      <c r="AK123" s="172"/>
      <c r="AL123" s="172"/>
      <c r="AM123" s="172"/>
      <c r="AN123" s="172"/>
    </row>
    <row r="124" spans="14:40" ht="15" customHeight="1" x14ac:dyDescent="0.2">
      <c r="N124" s="172"/>
      <c r="O124" s="172"/>
      <c r="P124" s="172"/>
      <c r="Q124" s="172"/>
      <c r="R124" s="172"/>
      <c r="S124" s="172"/>
      <c r="T124" s="172"/>
      <c r="U124" s="172"/>
      <c r="V124" s="172"/>
      <c r="W124" s="172"/>
      <c r="X124" s="172"/>
      <c r="Y124" s="172"/>
      <c r="Z124" s="172"/>
      <c r="AA124" s="172"/>
      <c r="AB124" s="172"/>
      <c r="AC124" s="172"/>
      <c r="AD124" s="172"/>
      <c r="AE124" s="172"/>
      <c r="AF124" s="172"/>
      <c r="AG124" s="172"/>
      <c r="AH124" s="172"/>
      <c r="AI124" s="172"/>
      <c r="AJ124" s="172"/>
      <c r="AK124" s="172"/>
      <c r="AL124" s="172"/>
      <c r="AM124" s="172"/>
      <c r="AN124" s="172"/>
    </row>
    <row r="125" spans="14:40" ht="15" customHeight="1" x14ac:dyDescent="0.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2"/>
      <c r="AL125" s="172"/>
      <c r="AM125" s="172"/>
      <c r="AN125" s="172"/>
    </row>
    <row r="126" spans="14:40" ht="15" customHeight="1" x14ac:dyDescent="0.2">
      <c r="N126" s="172"/>
      <c r="O126" s="172"/>
      <c r="P126" s="172"/>
      <c r="Q126" s="172"/>
      <c r="R126" s="172"/>
      <c r="S126" s="172"/>
      <c r="T126" s="172"/>
      <c r="U126" s="172"/>
      <c r="V126" s="172"/>
      <c r="W126" s="172"/>
      <c r="X126" s="172"/>
      <c r="Y126" s="172"/>
      <c r="Z126" s="172"/>
      <c r="AA126" s="172"/>
      <c r="AB126" s="172"/>
      <c r="AC126" s="172"/>
      <c r="AD126" s="172"/>
      <c r="AE126" s="172"/>
      <c r="AF126" s="172"/>
      <c r="AG126" s="172"/>
      <c r="AH126" s="172"/>
      <c r="AI126" s="172"/>
      <c r="AJ126" s="172"/>
      <c r="AK126" s="172"/>
      <c r="AL126" s="172"/>
      <c r="AM126" s="172"/>
      <c r="AN126" s="172"/>
    </row>
    <row r="127" spans="14:40" ht="15" customHeight="1" x14ac:dyDescent="0.2">
      <c r="N127" s="172"/>
      <c r="O127" s="172"/>
      <c r="P127" s="172"/>
      <c r="Q127" s="172"/>
      <c r="R127" s="172"/>
      <c r="S127" s="172"/>
      <c r="T127" s="172"/>
      <c r="U127" s="172"/>
      <c r="V127" s="172"/>
      <c r="W127" s="172"/>
      <c r="X127" s="172"/>
      <c r="Y127" s="172"/>
      <c r="Z127" s="172"/>
      <c r="AA127" s="172"/>
      <c r="AB127" s="172"/>
      <c r="AC127" s="172"/>
      <c r="AD127" s="172"/>
      <c r="AE127" s="172"/>
      <c r="AF127" s="172"/>
      <c r="AG127" s="172"/>
      <c r="AH127" s="172"/>
      <c r="AI127" s="172"/>
      <c r="AJ127" s="172"/>
      <c r="AK127" s="172"/>
      <c r="AL127" s="172"/>
      <c r="AM127" s="172"/>
      <c r="AN127" s="172"/>
    </row>
    <row r="128" spans="14:40" ht="15" customHeight="1" x14ac:dyDescent="0.2">
      <c r="N128" s="172"/>
      <c r="O128" s="172"/>
      <c r="P128" s="172"/>
      <c r="Q128" s="172"/>
      <c r="R128" s="172"/>
      <c r="S128" s="172"/>
      <c r="T128" s="172"/>
      <c r="U128" s="172"/>
      <c r="V128" s="172"/>
      <c r="W128" s="172"/>
      <c r="X128" s="172"/>
      <c r="Y128" s="172"/>
      <c r="Z128" s="172"/>
      <c r="AA128" s="172"/>
      <c r="AB128" s="172"/>
      <c r="AC128" s="172"/>
      <c r="AD128" s="172"/>
      <c r="AE128" s="172"/>
      <c r="AF128" s="172"/>
      <c r="AG128" s="172"/>
      <c r="AH128" s="172"/>
      <c r="AI128" s="172"/>
      <c r="AJ128" s="172"/>
      <c r="AK128" s="172"/>
      <c r="AL128" s="172"/>
      <c r="AM128" s="172"/>
      <c r="AN128" s="172"/>
    </row>
    <row r="129" spans="14:40" ht="15" customHeight="1" x14ac:dyDescent="0.2">
      <c r="N129" s="172"/>
      <c r="O129" s="172"/>
      <c r="P129" s="172"/>
      <c r="Q129" s="172"/>
      <c r="R129" s="172"/>
      <c r="S129" s="172"/>
      <c r="T129" s="172"/>
      <c r="U129" s="172"/>
      <c r="V129" s="172"/>
      <c r="W129" s="172"/>
      <c r="X129" s="172"/>
      <c r="Y129" s="172"/>
      <c r="Z129" s="172"/>
      <c r="AA129" s="172"/>
      <c r="AB129" s="172"/>
      <c r="AC129" s="172"/>
      <c r="AD129" s="172"/>
      <c r="AE129" s="172"/>
      <c r="AF129" s="172"/>
      <c r="AG129" s="172"/>
      <c r="AH129" s="172"/>
      <c r="AI129" s="172"/>
      <c r="AJ129" s="172"/>
      <c r="AK129" s="172"/>
      <c r="AL129" s="172"/>
      <c r="AM129" s="172"/>
      <c r="AN129" s="172"/>
    </row>
    <row r="130" spans="14:40" ht="15" customHeight="1" x14ac:dyDescent="0.2">
      <c r="N130" s="172"/>
      <c r="O130" s="172"/>
      <c r="P130" s="172"/>
      <c r="Q130" s="172"/>
      <c r="R130" s="172"/>
      <c r="S130" s="172"/>
      <c r="T130" s="172"/>
      <c r="U130" s="172"/>
      <c r="V130" s="172"/>
      <c r="W130" s="172"/>
      <c r="X130" s="172"/>
      <c r="Y130" s="172"/>
      <c r="Z130" s="172"/>
      <c r="AA130" s="172"/>
      <c r="AB130" s="172"/>
      <c r="AC130" s="172"/>
      <c r="AD130" s="172"/>
      <c r="AE130" s="172"/>
      <c r="AF130" s="172"/>
      <c r="AG130" s="172"/>
      <c r="AH130" s="172"/>
      <c r="AI130" s="172"/>
      <c r="AJ130" s="172"/>
      <c r="AK130" s="172"/>
      <c r="AL130" s="172"/>
      <c r="AM130" s="172"/>
      <c r="AN130" s="172"/>
    </row>
    <row r="131" spans="14:40" ht="15" customHeight="1" x14ac:dyDescent="0.2">
      <c r="N131" s="172"/>
      <c r="O131" s="172"/>
      <c r="P131" s="172"/>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row>
    <row r="132" spans="14:40" ht="15" customHeight="1" x14ac:dyDescent="0.2">
      <c r="N132" s="172"/>
      <c r="O132" s="172"/>
      <c r="P132" s="172"/>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row>
    <row r="133" spans="14:40" ht="15" customHeight="1" x14ac:dyDescent="0.2">
      <c r="N133" s="172"/>
      <c r="O133" s="172"/>
      <c r="P133" s="172"/>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row>
    <row r="134" spans="14:40" ht="15" customHeight="1" x14ac:dyDescent="0.2">
      <c r="N134" s="172"/>
      <c r="O134" s="172"/>
      <c r="P134" s="172"/>
      <c r="Q134" s="172"/>
      <c r="R134" s="172"/>
      <c r="S134" s="172"/>
      <c r="T134" s="172"/>
      <c r="U134" s="172"/>
      <c r="V134" s="172"/>
    </row>
    <row r="135" spans="14:40" ht="15" customHeight="1" x14ac:dyDescent="0.2">
      <c r="N135" s="172"/>
      <c r="O135" s="172"/>
      <c r="P135" s="172"/>
      <c r="Q135" s="172"/>
      <c r="R135" s="172"/>
      <c r="S135" s="172"/>
      <c r="T135" s="172"/>
      <c r="U135" s="172"/>
      <c r="V135" s="172"/>
    </row>
    <row r="136" spans="14:40" ht="15" customHeight="1" x14ac:dyDescent="0.2">
      <c r="N136" s="172"/>
      <c r="O136" s="172"/>
      <c r="P136" s="172"/>
      <c r="Q136" s="172"/>
      <c r="R136" s="172"/>
      <c r="S136" s="172"/>
      <c r="T136" s="172"/>
      <c r="U136" s="172"/>
      <c r="V136" s="172"/>
    </row>
    <row r="137" spans="14:40" ht="15" customHeight="1" x14ac:dyDescent="0.2">
      <c r="N137" s="172"/>
      <c r="O137" s="172"/>
      <c r="P137" s="172"/>
      <c r="Q137" s="172"/>
      <c r="R137" s="172"/>
      <c r="S137" s="172"/>
      <c r="T137" s="172"/>
      <c r="U137" s="172"/>
      <c r="V137" s="172"/>
    </row>
    <row r="138" spans="14:40" ht="15" customHeight="1" x14ac:dyDescent="0.2">
      <c r="N138" s="172"/>
      <c r="O138" s="172"/>
      <c r="P138" s="172"/>
      <c r="Q138" s="172"/>
      <c r="R138" s="172"/>
      <c r="S138" s="172"/>
      <c r="T138" s="172"/>
      <c r="U138" s="172"/>
      <c r="V138" s="172"/>
    </row>
    <row r="139" spans="14:40" ht="15" customHeight="1" x14ac:dyDescent="0.2">
      <c r="N139" s="172"/>
      <c r="O139" s="172"/>
      <c r="P139" s="172"/>
      <c r="Q139" s="172"/>
      <c r="R139" s="172"/>
      <c r="S139" s="172"/>
      <c r="T139" s="172"/>
      <c r="U139" s="172"/>
      <c r="V139" s="172"/>
    </row>
    <row r="140" spans="14:40" ht="15" customHeight="1" x14ac:dyDescent="0.2">
      <c r="N140" s="172"/>
      <c r="O140" s="172"/>
      <c r="P140" s="172"/>
      <c r="Q140" s="172"/>
      <c r="R140" s="172"/>
      <c r="S140" s="172"/>
      <c r="T140" s="172"/>
      <c r="U140" s="172"/>
      <c r="V140" s="172"/>
    </row>
    <row r="141" spans="14:40" ht="15" customHeight="1" x14ac:dyDescent="0.2">
      <c r="N141" s="172"/>
      <c r="O141" s="172"/>
      <c r="P141" s="172"/>
      <c r="Q141" s="172"/>
      <c r="R141" s="172"/>
      <c r="S141" s="172"/>
      <c r="T141" s="172"/>
      <c r="U141" s="172"/>
      <c r="V141" s="172"/>
    </row>
    <row r="142" spans="14:40" ht="15" customHeight="1" x14ac:dyDescent="0.2">
      <c r="O142" s="172"/>
      <c r="P142" s="172"/>
      <c r="Q142" s="172"/>
      <c r="R142" s="172"/>
      <c r="S142" s="172"/>
      <c r="T142" s="172"/>
      <c r="U142" s="172"/>
      <c r="V142" s="172"/>
    </row>
    <row r="143" spans="14:40" ht="15" customHeight="1" x14ac:dyDescent="0.2"/>
    <row r="144" spans="14:40"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sheetData>
  <sheetProtection selectLockedCells="1"/>
  <mergeCells count="25">
    <mergeCell ref="A48:E52"/>
    <mergeCell ref="A28:E35"/>
    <mergeCell ref="A37:E37"/>
    <mergeCell ref="A38:E40"/>
    <mergeCell ref="A42:E42"/>
    <mergeCell ref="A43:E45"/>
    <mergeCell ref="A47:E47"/>
    <mergeCell ref="A19:E19"/>
    <mergeCell ref="A20:E20"/>
    <mergeCell ref="A21:E22"/>
    <mergeCell ref="F21:K23"/>
    <mergeCell ref="A23:E24"/>
    <mergeCell ref="A27:E27"/>
    <mergeCell ref="A8:E8"/>
    <mergeCell ref="G8:N8"/>
    <mergeCell ref="I9:N9"/>
    <mergeCell ref="G10:N10"/>
    <mergeCell ref="H11:N15"/>
    <mergeCell ref="G16:N16"/>
    <mergeCell ref="A1:E1"/>
    <mergeCell ref="A2:E2"/>
    <mergeCell ref="G4:N4"/>
    <mergeCell ref="I5:N5"/>
    <mergeCell ref="I6:N6"/>
    <mergeCell ref="I7:N7"/>
  </mergeCells>
  <dataValidations count="1">
    <dataValidation type="list" allowBlank="1" showInputMessage="1" showErrorMessage="1" sqref="A61:A64">
      <formula1>"REAP, Renewable BETC, BETC, ETO, Solar ETO, ESI,ITC"</formula1>
    </dataValidation>
  </dataValidations>
  <hyperlinks>
    <hyperlink ref="H5" r:id="rId1"/>
    <hyperlink ref="H6" r:id="rId2"/>
    <hyperlink ref="H7" r:id="rId3"/>
    <hyperlink ref="H9" r:id="rId4"/>
    <hyperlink ref="I9" display="https://accounts.google.com/ServiceLogin?service=wise&amp;passive=1209600&amp;continue=https://drive.google.com/drive/folders/0BwNtS6rE2LiRfkFTbzdjWW9xSHVXbGFmb09aOVVYNG90ejhEYmtTNGF0OC1jNmk3X01NZDg&amp;followup=https://drive.google.com/drive/folders/0BwNtS6rE2LiRfkF"/>
  </hyperlinks>
  <printOptions horizontalCentered="1"/>
  <pageMargins left="0.25" right="0.25" top="0.5" bottom="0.75" header="0.3" footer="0.3"/>
  <pageSetup orientation="portrait" horizontalDpi="1200" verticalDpi="1200"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Database Export</vt:lpstr>
      <vt:lpstr>Narrative</vt:lpstr>
      <vt:lpstr>Data Preparation</vt:lpstr>
      <vt:lpstr>Analysis</vt:lpstr>
      <vt:lpstr>Table</vt:lpstr>
      <vt:lpstr>Incentives</vt:lpstr>
      <vt:lpstr>Analysis!Print_Area</vt:lpstr>
      <vt:lpstr>'Data Preparation'!Print_Area</vt:lpstr>
      <vt:lpstr>Incentives!Print_Area</vt:lpstr>
      <vt:lpstr>Narrative!Print_Area</vt:lpstr>
      <vt:lpstr>Table!Print_Area</vt:lpstr>
      <vt:lpstr>'Data Preparation'!Print_Titles</vt:lpstr>
      <vt:lpstr>Incentives!Print_Titles</vt:lpstr>
      <vt:lpstr>Narrative!Print_Titles</vt:lpstr>
    </vt:vector>
  </TitlesOfParts>
  <Company>Oregon State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Efficient Fan Blades</dc:title>
  <dc:creator>Mikhail Jones</dc:creator>
  <cp:keywords>OSU EEC</cp:keywords>
  <cp:lastModifiedBy>Mutch, Joshua</cp:lastModifiedBy>
  <cp:lastPrinted>2015-09-02T00:03:32Z</cp:lastPrinted>
  <dcterms:created xsi:type="dcterms:W3CDTF">2011-03-11T22:25:13Z</dcterms:created>
  <dcterms:modified xsi:type="dcterms:W3CDTF">2015-09-02T00:04:24Z</dcterms:modified>
</cp:coreProperties>
</file>