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mohr\iac\4 User Directories\Josh Mutch\New Financial Analysis process\Updated AR templates\"/>
    </mc:Choice>
  </mc:AlternateContent>
  <bookViews>
    <workbookView xWindow="240" yWindow="90" windowWidth="17235" windowHeight="8250" activeTab="1"/>
  </bookViews>
  <sheets>
    <sheet name="Database Export" sheetId="4" r:id="rId1"/>
    <sheet name="Narrative" sheetId="3" r:id="rId2"/>
    <sheet name="Analysis" sheetId="2" r:id="rId3"/>
    <sheet name="Incentives" sheetId="5" r:id="rId4"/>
  </sheets>
  <externalReferences>
    <externalReference r:id="rId5"/>
  </externalReferences>
  <definedNames>
    <definedName name="_xlnm.Print_Area" localSheetId="2">Analysis!$A$1:$G$46</definedName>
    <definedName name="_xlnm.Print_Area" localSheetId="3">Incentives!$A$1:$E$60</definedName>
    <definedName name="_xlnm.Print_Area" localSheetId="1">Narrative!$A$1:$AF$137</definedName>
    <definedName name="_xlnm.Print_Titles" localSheetId="2">Analysis!$A:$G,Analysis!$1:$2</definedName>
    <definedName name="_xlnm.Print_Titles" localSheetId="3">Incentives!$1:$2</definedName>
    <definedName name="_xlnm.Print_Titles" localSheetId="1">Narrative!$A:$AF,Narrative!$1:$2</definedName>
    <definedName name="The_Creator">'Database Export'!$AA$42</definedName>
  </definedNames>
  <calcPr calcId="152511"/>
</workbook>
</file>

<file path=xl/calcChain.xml><?xml version="1.0" encoding="utf-8"?>
<calcChain xmlns="http://schemas.openxmlformats.org/spreadsheetml/2006/main">
  <c r="X3" i="4" l="1"/>
  <c r="X18" i="3"/>
  <c r="S18" i="3"/>
  <c r="C5" i="5"/>
  <c r="C4" i="5"/>
  <c r="A2" i="5"/>
  <c r="F16" i="5"/>
  <c r="B16" i="5"/>
  <c r="F15" i="5"/>
  <c r="D15" i="5"/>
  <c r="C15" i="5"/>
  <c r="F14" i="5"/>
  <c r="D14" i="5"/>
  <c r="C14" i="5"/>
  <c r="F13" i="5"/>
  <c r="D13" i="5"/>
  <c r="C13" i="5"/>
  <c r="F12" i="5"/>
  <c r="D12" i="5"/>
  <c r="C12" i="5"/>
  <c r="F11" i="5"/>
  <c r="D11" i="5"/>
  <c r="C11" i="5"/>
  <c r="A1" i="5"/>
  <c r="C16" i="5" l="1"/>
  <c r="D16" i="5"/>
  <c r="C6" i="5"/>
  <c r="X19" i="3" l="1"/>
  <c r="S19" i="3"/>
  <c r="E19" i="3"/>
  <c r="E18" i="3"/>
  <c r="C24" i="2"/>
  <c r="C13" i="2"/>
  <c r="C14" i="2" s="1"/>
  <c r="B5" i="3" l="1"/>
  <c r="AR10" i="3"/>
  <c r="AR14" i="3" s="1"/>
  <c r="C23" i="2"/>
  <c r="C25" i="2"/>
  <c r="E10" i="3"/>
  <c r="E11" i="3"/>
  <c r="E12" i="3"/>
  <c r="E13" i="3"/>
  <c r="N14" i="3"/>
  <c r="N10" i="3" l="1"/>
  <c r="B101" i="3"/>
  <c r="BB10" i="3"/>
  <c r="X10" i="3" s="1"/>
  <c r="A2" i="2"/>
  <c r="AG11" i="3"/>
  <c r="AG12" i="3"/>
  <c r="AG13" i="3"/>
  <c r="AG10" i="3"/>
  <c r="AW11" i="3"/>
  <c r="S11" i="3" s="1"/>
  <c r="AW12" i="3"/>
  <c r="S12" i="3" s="1"/>
  <c r="AW13" i="3"/>
  <c r="S13" i="3" s="1"/>
  <c r="AW10" i="3"/>
  <c r="S10" i="3" s="1"/>
  <c r="X11" i="3"/>
  <c r="X12" i="3"/>
  <c r="X13" i="3"/>
  <c r="N11" i="3"/>
  <c r="N12" i="3"/>
  <c r="N13" i="3"/>
  <c r="A1" i="2" l="1"/>
  <c r="A1" i="3"/>
  <c r="U3" i="4" l="1"/>
  <c r="T3" i="4" l="1"/>
  <c r="S3" i="4"/>
  <c r="R3" i="4"/>
  <c r="Q3" i="4"/>
  <c r="P3" i="4"/>
  <c r="O3" i="4"/>
  <c r="N3" i="4"/>
  <c r="M3" i="4"/>
  <c r="L3" i="4"/>
  <c r="K3" i="4"/>
  <c r="J3" i="4"/>
  <c r="I3" i="4"/>
  <c r="H3" i="4"/>
  <c r="BB14" i="3" l="1"/>
  <c r="X14" i="3" s="1"/>
  <c r="G3" i="4" l="1"/>
</calcChain>
</file>

<file path=xl/sharedStrings.xml><?xml version="1.0" encoding="utf-8"?>
<sst xmlns="http://schemas.openxmlformats.org/spreadsheetml/2006/main" count="347" uniqueCount="278">
  <si>
    <t>Recommendation</t>
  </si>
  <si>
    <t>Facility Background</t>
  </si>
  <si>
    <t>Technology Background</t>
  </si>
  <si>
    <t>Proposal</t>
  </si>
  <si>
    <t>Source</t>
  </si>
  <si>
    <t>Quantity</t>
  </si>
  <si>
    <t>Units</t>
  </si>
  <si>
    <t>Cost Savings</t>
  </si>
  <si>
    <t>Total</t>
  </si>
  <si>
    <t>Based on</t>
  </si>
  <si>
    <t>Author</t>
  </si>
  <si>
    <t>Insert Name</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</si>
  <si>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</si>
  <si>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</si>
  <si>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</si>
  <si>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</si>
  <si>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</si>
  <si>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</si>
  <si>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</si>
  <si>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</si>
  <si>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</si>
  <si>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</si>
  <si>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</si>
  <si>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</si>
  <si>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</si>
  <si>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</si>
  <si>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</si>
  <si>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</si>
  <si>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</si>
  <si>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</si>
  <si>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</si>
  <si>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</si>
  <si>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</si>
  <si>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</si>
  <si>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</si>
  <si>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</si>
  <si>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</si>
  <si>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</si>
  <si>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</si>
  <si>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</si>
  <si>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</si>
  <si>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</si>
  <si>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</si>
  <si>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</si>
  <si>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</si>
  <si>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</si>
  <si>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</si>
  <si>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</si>
  <si>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</si>
  <si>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</si>
  <si>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</si>
  <si>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</si>
  <si>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</si>
  <si>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</si>
  <si>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</si>
  <si>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</si>
  <si>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</si>
  <si>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</si>
  <si>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</si>
  <si>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</si>
  <si>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</si>
  <si>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</si>
  <si>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</si>
  <si>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</si>
  <si>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</si>
  <si>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</si>
  <si>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</si>
  <si>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</si>
  <si>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</si>
  <si>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</si>
  <si>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</si>
  <si>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</si>
  <si>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</si>
  <si>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</si>
  <si>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</si>
  <si>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</si>
  <si>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</si>
  <si>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</si>
  <si>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</si>
  <si>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</si>
  <si>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</si>
  <si>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</si>
  <si>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</si>
  <si>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</si>
  <si>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</si>
  <si>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</si>
  <si>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</si>
  <si>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</si>
  <si>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</si>
  <si>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</si>
  <si>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</si>
  <si>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</si>
  <si>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</si>
  <si>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</si>
  <si>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</si>
  <si>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</si>
  <si>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</si>
  <si>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</si>
  <si>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</si>
  <si>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</si>
  <si>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</si>
  <si>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</si>
  <si>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</si>
  <si>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</si>
  <si>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</si>
  <si>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</si>
  <si>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</si>
  <si>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</si>
  <si>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</si>
  <si>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</si>
  <si>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</si>
  <si>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</si>
  <si>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</si>
  <si>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</si>
  <si>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</si>
  <si>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</si>
  <si>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</si>
  <si>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</si>
  <si>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</si>
  <si>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</si>
  <si>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</si>
  <si>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</si>
  <si>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</si>
  <si>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</si>
  <si>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</si>
  <si>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</si>
  <si>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</si>
  <si>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</si>
  <si>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</si>
  <si>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</si>
  <si>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</si>
  <si>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</si>
  <si>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</si>
  <si>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</si>
  <si>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</si>
  <si>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</si>
  <si>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</si>
  <si>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</si>
  <si>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</si>
  <si>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</si>
  <si>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</si>
  <si>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</si>
  <si>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</si>
  <si>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</si>
  <si>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</si>
  <si>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</si>
  <si>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</si>
  <si>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</si>
  <si>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</si>
  <si>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Description</t>
  </si>
  <si>
    <t>Cost</t>
  </si>
  <si>
    <t>Original Template</t>
  </si>
  <si>
    <t>Equations</t>
  </si>
  <si>
    <t>Data Collected</t>
  </si>
  <si>
    <t>(Rf. 1)</t>
  </si>
  <si>
    <t>(Rf. 2)</t>
  </si>
  <si>
    <t>(N. 1)</t>
  </si>
  <si>
    <t>(Eq. 1)</t>
  </si>
  <si>
    <t>(Eq. 2)</t>
  </si>
  <si>
    <t>Current Energy Consumption</t>
  </si>
  <si>
    <r>
      <t>(E</t>
    </r>
    <r>
      <rPr>
        <vertAlign val="subscript"/>
        <sz val="9"/>
        <color theme="1"/>
        <rFont val="Times New Roman"/>
        <family val="1"/>
      </rPr>
      <t>C</t>
    </r>
    <r>
      <rPr>
        <sz val="9"/>
        <color theme="1"/>
        <rFont val="Times New Roman"/>
        <family val="1"/>
      </rPr>
      <t>)</t>
    </r>
  </si>
  <si>
    <t>Incremental Electricity Cost</t>
  </si>
  <si>
    <r>
      <t>(IC</t>
    </r>
    <r>
      <rPr>
        <vertAlign val="subscript"/>
        <sz val="9"/>
        <color theme="1"/>
        <rFont val="Times New Roman"/>
        <family val="1"/>
      </rPr>
      <t>E</t>
    </r>
    <r>
      <rPr>
        <sz val="9"/>
        <color theme="1"/>
        <rFont val="Times New Roman"/>
        <family val="1"/>
      </rPr>
      <t>)</t>
    </r>
  </si>
  <si>
    <t>#</t>
  </si>
  <si>
    <t>N</t>
  </si>
  <si>
    <t>Annual Savings Summary</t>
  </si>
  <si>
    <t>Implementation Cost Summary</t>
  </si>
  <si>
    <t>Black Team Review</t>
  </si>
  <si>
    <t>Orange Team Review</t>
  </si>
  <si>
    <t>•</t>
  </si>
  <si>
    <t>Notes</t>
  </si>
  <si>
    <t>References</t>
  </si>
  <si>
    <t>Utility Data</t>
  </si>
  <si>
    <t>/kWh</t>
  </si>
  <si>
    <t>Economic Results</t>
  </si>
  <si>
    <r>
      <t>(C</t>
    </r>
    <r>
      <rPr>
        <vertAlign val="subscript"/>
        <sz val="9"/>
        <color theme="1"/>
        <rFont val="Times New Roman"/>
        <family val="1"/>
      </rPr>
      <t>I</t>
    </r>
    <r>
      <rPr>
        <sz val="9"/>
        <color theme="1"/>
        <rFont val="Times New Roman"/>
        <family val="1"/>
      </rPr>
      <t>)</t>
    </r>
  </si>
  <si>
    <r>
      <t>(t</t>
    </r>
    <r>
      <rPr>
        <vertAlign val="subscript"/>
        <sz val="9"/>
        <color theme="1"/>
        <rFont val="Times New Roman"/>
        <family val="1"/>
      </rPr>
      <t>PB</t>
    </r>
    <r>
      <rPr>
        <sz val="9"/>
        <color theme="1"/>
        <rFont val="Times New Roman"/>
        <family val="1"/>
      </rPr>
      <t>)</t>
    </r>
  </si>
  <si>
    <t>(Rf. 3)</t>
  </si>
  <si>
    <t>(Rf. 4)</t>
  </si>
  <si>
    <t>&lt;-- (Insert --&gt; Object --&gt; Math Type 6.0 Equation)</t>
  </si>
  <si>
    <t>Proposed Energy Consumption</t>
  </si>
  <si>
    <r>
      <t>(E</t>
    </r>
    <r>
      <rPr>
        <vertAlign val="subscript"/>
        <sz val="9"/>
        <color theme="1"/>
        <rFont val="Times New Roman"/>
        <family val="1"/>
      </rPr>
      <t>P</t>
    </r>
    <r>
      <rPr>
        <sz val="9"/>
        <color theme="1"/>
        <rFont val="Times New Roman"/>
        <family val="1"/>
      </rPr>
      <t>)</t>
    </r>
  </si>
  <si>
    <t>(Eq. 3)</t>
  </si>
  <si>
    <t>(Eq. 4)</t>
  </si>
  <si>
    <r>
      <t>(E</t>
    </r>
    <r>
      <rPr>
        <vertAlign val="subscript"/>
        <sz val="9"/>
        <color theme="1"/>
        <rFont val="Times New Roman"/>
        <family val="1"/>
      </rPr>
      <t>S</t>
    </r>
    <r>
      <rPr>
        <sz val="9"/>
        <color theme="1"/>
        <rFont val="Times New Roman"/>
        <family val="1"/>
      </rPr>
      <t>)</t>
    </r>
  </si>
  <si>
    <t>(Eq. 5)</t>
  </si>
  <si>
    <t>Material Costs</t>
  </si>
  <si>
    <r>
      <t>(C</t>
    </r>
    <r>
      <rPr>
        <vertAlign val="subscript"/>
        <sz val="9"/>
        <color theme="1"/>
        <rFont val="Times New Roman"/>
        <family val="1"/>
      </rPr>
      <t>M</t>
    </r>
    <r>
      <rPr>
        <sz val="9"/>
        <color theme="1"/>
        <rFont val="Times New Roman"/>
        <family val="1"/>
      </rPr>
      <t>)</t>
    </r>
  </si>
  <si>
    <t>Labor Costs</t>
  </si>
  <si>
    <r>
      <t>(C</t>
    </r>
    <r>
      <rPr>
        <vertAlign val="subscript"/>
        <sz val="9"/>
        <color theme="1"/>
        <rFont val="Times New Roman"/>
        <family val="1"/>
      </rPr>
      <t>L</t>
    </r>
    <r>
      <rPr>
        <sz val="9"/>
        <color theme="1"/>
        <rFont val="Times New Roman"/>
        <family val="1"/>
      </rPr>
      <t>)</t>
    </r>
  </si>
  <si>
    <t>Data Collection</t>
  </si>
  <si>
    <t>Mikhail Jones</t>
  </si>
  <si>
    <t>Payback (yrs)</t>
  </si>
  <si>
    <t>INPUT HERE!</t>
  </si>
  <si>
    <t>Report Data Export page pulls values from this table</t>
  </si>
  <si>
    <t>Pump Operating Data</t>
  </si>
  <si>
    <r>
      <rPr>
        <b/>
        <sz val="10"/>
        <color theme="1"/>
        <rFont val="Times New Roman"/>
        <family val="1"/>
      </rPr>
      <t>Eq. 1)</t>
    </r>
    <r>
      <rPr>
        <sz val="10"/>
        <color theme="1"/>
        <rFont val="Times New Roman"/>
        <family val="1"/>
      </rPr>
      <t xml:space="preserve"> Proposed Energy Consumption (E</t>
    </r>
    <r>
      <rPr>
        <vertAlign val="subscript"/>
        <sz val="10"/>
        <color theme="1"/>
        <rFont val="Times New Roman"/>
        <family val="1"/>
      </rPr>
      <t>P</t>
    </r>
    <r>
      <rPr>
        <sz val="10"/>
        <color theme="1"/>
        <rFont val="Times New Roman"/>
        <family val="1"/>
      </rPr>
      <t>)</t>
    </r>
  </si>
  <si>
    <t>Current Pump Efficiency</t>
  </si>
  <si>
    <r>
      <t>(η</t>
    </r>
    <r>
      <rPr>
        <vertAlign val="subscript"/>
        <sz val="9"/>
        <color theme="1"/>
        <rFont val="Times New Roman"/>
        <family val="1"/>
      </rPr>
      <t>C</t>
    </r>
    <r>
      <rPr>
        <sz val="9"/>
        <color theme="1"/>
        <rFont val="Times New Roman"/>
        <family val="1"/>
      </rPr>
      <t>)</t>
    </r>
  </si>
  <si>
    <t>Maximum Pump Efficiency</t>
  </si>
  <si>
    <r>
      <t>(η</t>
    </r>
    <r>
      <rPr>
        <vertAlign val="subscript"/>
        <sz val="9"/>
        <color theme="1"/>
        <rFont val="Times New Roman"/>
        <family val="1"/>
      </rPr>
      <t>max</t>
    </r>
    <r>
      <rPr>
        <sz val="9"/>
        <color theme="1"/>
        <rFont val="Times New Roman"/>
        <family val="1"/>
      </rPr>
      <t>)</t>
    </r>
  </si>
  <si>
    <r>
      <rPr>
        <b/>
        <sz val="10"/>
        <color theme="1"/>
        <rFont val="Times New Roman"/>
        <family val="1"/>
      </rPr>
      <t>Eq. 2)</t>
    </r>
    <r>
      <rPr>
        <sz val="10"/>
        <color theme="1"/>
        <rFont val="Times New Roman"/>
        <family val="1"/>
      </rPr>
      <t xml:space="preserve"> Annual Energy Savings (E</t>
    </r>
    <r>
      <rPr>
        <vertAlign val="subscript"/>
        <sz val="10"/>
        <color theme="1"/>
        <rFont val="Times New Roman"/>
        <family val="1"/>
      </rPr>
      <t>S</t>
    </r>
    <r>
      <rPr>
        <sz val="10"/>
        <color theme="1"/>
        <rFont val="Times New Roman"/>
        <family val="1"/>
      </rPr>
      <t>)</t>
    </r>
  </si>
  <si>
    <t>Proposed Pump Efficiency</t>
  </si>
  <si>
    <r>
      <t>(η</t>
    </r>
    <r>
      <rPr>
        <vertAlign val="subscript"/>
        <sz val="9"/>
        <color theme="1"/>
        <rFont val="Times New Roman"/>
        <family val="1"/>
      </rPr>
      <t>P</t>
    </r>
    <r>
      <rPr>
        <sz val="9"/>
        <color theme="1"/>
        <rFont val="Times New Roman"/>
        <family val="1"/>
      </rPr>
      <t>)</t>
    </r>
  </si>
  <si>
    <t>(Rf. 5)</t>
  </si>
  <si>
    <t>Pump Analysis</t>
  </si>
  <si>
    <r>
      <rPr>
        <b/>
        <sz val="10"/>
        <color theme="1"/>
        <rFont val="Times New Roman"/>
        <family val="1"/>
      </rPr>
      <t>Eq. 4)</t>
    </r>
    <r>
      <rPr>
        <sz val="10"/>
        <color theme="1"/>
        <rFont val="Times New Roman"/>
        <family val="1"/>
      </rPr>
      <t xml:space="preserve"> Implementation Cost (C</t>
    </r>
    <r>
      <rPr>
        <vertAlign val="subscript"/>
        <sz val="10"/>
        <color theme="1"/>
        <rFont val="Times New Roman"/>
        <family val="1"/>
      </rPr>
      <t>I</t>
    </r>
    <r>
      <rPr>
        <sz val="10"/>
        <color theme="1"/>
        <rFont val="Times New Roman"/>
        <family val="1"/>
      </rPr>
      <t>)</t>
    </r>
  </si>
  <si>
    <t>Annual Energy Savings</t>
  </si>
  <si>
    <t>Implementation Analysis</t>
  </si>
  <si>
    <r>
      <rPr>
        <b/>
        <sz val="10"/>
        <color theme="1"/>
        <rFont val="Times New Roman"/>
        <family val="1"/>
      </rPr>
      <t>Rf. 3)</t>
    </r>
    <r>
      <rPr>
        <sz val="10"/>
        <color theme="1"/>
        <rFont val="Times New Roman"/>
        <family val="1"/>
      </rPr>
      <t xml:space="preserve"> According to the Hydraulics Institute Standard ANSI/HI-1.3 summarized in PSAT.</t>
    </r>
  </si>
  <si>
    <r>
      <rPr>
        <b/>
        <sz val="10"/>
        <color theme="1"/>
        <rFont val="Times New Roman"/>
        <family val="1"/>
      </rPr>
      <t>Eq. 3)</t>
    </r>
    <r>
      <rPr>
        <sz val="10"/>
        <color theme="1"/>
        <rFont val="Times New Roman"/>
        <family val="1"/>
      </rPr>
      <t xml:space="preserve"> Cost Savings (S)</t>
    </r>
  </si>
  <si>
    <t>(S)</t>
  </si>
  <si>
    <t>/yr</t>
  </si>
  <si>
    <t>Simple Payback Period</t>
  </si>
  <si>
    <r>
      <rPr>
        <b/>
        <sz val="10"/>
        <color theme="1"/>
        <rFont val="Times New Roman"/>
        <family val="1"/>
      </rPr>
      <t>Eq. 5)</t>
    </r>
    <r>
      <rPr>
        <sz val="10"/>
        <color theme="1"/>
        <rFont val="Times New Roman"/>
        <family val="1"/>
      </rPr>
      <t xml:space="preserve"> Simple Payback Period (t</t>
    </r>
    <r>
      <rPr>
        <vertAlign val="subscript"/>
        <sz val="10"/>
        <color theme="1"/>
        <rFont val="Times New Roman"/>
        <family val="1"/>
      </rPr>
      <t>PB</t>
    </r>
    <r>
      <rPr>
        <sz val="10"/>
        <color theme="1"/>
        <rFont val="Times New Roman"/>
        <family val="1"/>
      </rPr>
      <t>)</t>
    </r>
  </si>
  <si>
    <r>
      <rPr>
        <b/>
        <sz val="10"/>
        <color theme="1"/>
        <rFont val="Times New Roman"/>
        <family val="1"/>
      </rPr>
      <t>Rf. 4)</t>
    </r>
    <r>
      <rPr>
        <sz val="10"/>
        <color theme="1"/>
        <rFont val="Times New Roman"/>
        <family val="1"/>
      </rPr>
      <t xml:space="preserve"> Based on pump performance curve.</t>
    </r>
  </si>
  <si>
    <r>
      <rPr>
        <b/>
        <sz val="10"/>
        <color theme="1"/>
        <rFont val="Times New Roman"/>
        <family val="1"/>
      </rPr>
      <t>Rf. 5)</t>
    </r>
    <r>
      <rPr>
        <sz val="10"/>
        <color theme="1"/>
        <rFont val="Times New Roman"/>
        <family val="1"/>
      </rPr>
      <t xml:space="preserve"> Based on site Utility Analysis, available in the Site Data section.</t>
    </r>
  </si>
  <si>
    <r>
      <rPr>
        <b/>
        <sz val="10"/>
        <color theme="1"/>
        <rFont val="Times New Roman"/>
        <family val="1"/>
      </rPr>
      <t>Rf. 2)</t>
    </r>
    <r>
      <rPr>
        <sz val="10"/>
        <color theme="1"/>
        <rFont val="Times New Roman"/>
        <family val="1"/>
      </rPr>
      <t xml:space="preserve"> Developed in the Pump Efficiency Analysis Tool (PEAT).</t>
    </r>
  </si>
  <si>
    <t>[MATERIAL COSTS]</t>
  </si>
  <si>
    <t>[INSTALLATION COSTS]</t>
  </si>
  <si>
    <r>
      <rPr>
        <b/>
        <sz val="10"/>
        <color theme="1"/>
        <rFont val="Times New Roman"/>
        <family val="1"/>
      </rPr>
      <t>N. 1)</t>
    </r>
    <r>
      <rPr>
        <sz val="10"/>
        <color theme="1"/>
        <rFont val="Times New Roman"/>
        <family val="1"/>
      </rPr>
      <t xml:space="preserve"> [PLACE WHERE YOU FOUND DATA IN THIS NOTE AND IN THE REFERENCES]. </t>
    </r>
  </si>
  <si>
    <t>kWh/yr</t>
  </si>
  <si>
    <t>yrs</t>
  </si>
  <si>
    <t xml:space="preserve">NOTE: Include the pump curve on the following page (A scan will do). If unavailable, move Rf. 4 to notes section. </t>
  </si>
  <si>
    <t xml:space="preserve">[WHAT PUMP/PUMPS ARE PRESENT IN THE SYSTEM, AND WHAT ARE THEY DOING] [WHAT ARE THE OPERATION HOURS OF THESE PUMPS] [WHAT IS THE EFFICIENCY OF THE PUMPS, HOW DID YOU GET THAT NUMBER]. [ANY ADDITIONAL FACTORS LIKE PUMP MOTOR AGE, PUMP TYPE]. </t>
  </si>
  <si>
    <t>In any pumping system, opportunities for reduced energy consumption are typically available by:</t>
  </si>
  <si>
    <r>
      <rPr>
        <b/>
        <sz val="11"/>
        <color theme="1"/>
        <rFont val="Times New Roman"/>
        <family val="1"/>
      </rPr>
      <t>Increasing system efficiency:</t>
    </r>
    <r>
      <rPr>
        <sz val="11"/>
        <color theme="1"/>
        <rFont val="Times New Roman"/>
        <family val="1"/>
      </rPr>
      <t xml:space="preserve"> Efficiency is defined as the ratio of output to the input of any system. Pumping system efficiency can be improved by maximizing the output by following these measures.</t>
    </r>
  </si>
  <si>
    <r>
      <rPr>
        <b/>
        <sz val="11"/>
        <color theme="1"/>
        <rFont val="Times New Roman"/>
        <family val="1"/>
      </rPr>
      <t xml:space="preserve">Consider Variable Speed Drive: </t>
    </r>
    <r>
      <rPr>
        <sz val="11"/>
        <color theme="1"/>
        <rFont val="Times New Roman"/>
        <family val="1"/>
      </rPr>
      <t>Most pumps run at full speed no matter the load on the system. This can be very inefficient, particularly when a wide range of flow rates and pressures are needed. A more energy efficient system uses a variable speed drive (VSD) to slow the motor speed to match the end use requirements.</t>
    </r>
  </si>
  <si>
    <t>[LIST ACTIONS TO FIX THE EFFICIENCY PROBLEM].</t>
  </si>
  <si>
    <t>Improve Pump Efficiency</t>
  </si>
  <si>
    <t>An added benefit of optimizing pump efficiency will be that pump maintenance requirements are statistically lower when pumps operate closer to their Best Efficiency Point (BEP). However, this additional benefit has not been evaluated in this recommendation.</t>
  </si>
  <si>
    <r>
      <rPr>
        <b/>
        <sz val="11"/>
        <color theme="1"/>
        <rFont val="Times New Roman"/>
        <family val="1"/>
      </rPr>
      <t>Reducing pump outlet pressure:</t>
    </r>
    <r>
      <rPr>
        <sz val="11"/>
        <color theme="1"/>
        <rFont val="Times New Roman"/>
        <family val="1"/>
      </rPr>
      <t xml:space="preserve"> This can be accomplished by minimizing distribution line pressure losses though proper sizing of mainline to match the flow rate. When expanding or replacing mainlines we recommend consulting a professional to analyze which sizes may be most cost effective. Pump outlet pressure can also be reduced by eliminating throttle valve control or by minimizing end of line pressure requirements.</t>
    </r>
  </si>
  <si>
    <r>
      <rPr>
        <b/>
        <sz val="11"/>
        <color theme="1"/>
        <rFont val="Times New Roman"/>
        <family val="1"/>
      </rPr>
      <t>Reducing pump flow:</t>
    </r>
    <r>
      <rPr>
        <sz val="11"/>
        <color theme="1"/>
        <rFont val="Times New Roman"/>
        <family val="1"/>
      </rPr>
      <t xml:space="preserve"> Annual water consumption can be reduced by ensuring excess water is not delivered to any end points. Water consumption can also be reduced by sealing line leaks and eliminating controls that bypass flow from the source without being used.</t>
    </r>
  </si>
  <si>
    <r>
      <rPr>
        <b/>
        <sz val="11"/>
        <color theme="1"/>
        <rFont val="Times New Roman"/>
        <family val="1"/>
      </rPr>
      <t>Reducing the required hydraulic horsepower:</t>
    </r>
    <r>
      <rPr>
        <sz val="11"/>
        <color theme="1"/>
        <rFont val="Times New Roman"/>
        <family val="1"/>
      </rPr>
      <t xml:space="preserve">  Hydraulic horsepower is defined as the power required to move a volume of liquid at a specified pressure and flow rate. There are two ways the required hydraulic horsepower can be reduced.</t>
    </r>
  </si>
  <si>
    <r>
      <rPr>
        <b/>
        <sz val="11"/>
        <color theme="1"/>
        <rFont val="Times New Roman"/>
        <family val="1"/>
      </rPr>
      <t xml:space="preserve">Overhaul pump: </t>
    </r>
    <r>
      <rPr>
        <sz val="11"/>
        <color theme="1"/>
        <rFont val="Times New Roman"/>
        <family val="1"/>
      </rPr>
      <t xml:space="preserve">The impeller and casing can be worn down over time, particularly if the pump has taken in dirt or other foreign matter or if it runs in a cavitating condition. This will increase the gap between casing and impeller, reducing the pump efficiency. Testing pump efficiency every two to three years can help ensure that pumps perform properly and that no significant losses occur. Depending on required head and flow, pumps can feasibly reach efficiencies as high as 80%. Unfortunately they are able to get the job done at extremely low efficiencies (20% or lower) with little outward sign of inefficient operation. </t>
    </r>
  </si>
  <si>
    <r>
      <rPr>
        <b/>
        <sz val="11"/>
        <color theme="1"/>
        <rFont val="Times New Roman"/>
        <family val="1"/>
      </rPr>
      <t>Overhaul motor:</t>
    </r>
    <r>
      <rPr>
        <sz val="11"/>
        <color theme="1"/>
        <rFont val="Times New Roman"/>
        <family val="1"/>
      </rPr>
      <t xml:space="preserve"> Using Premium Efficiency (PE) motors instead of standard efficiency motors can increase system efficiency. PE motors are between 2 and 10 percent more efficient than standard efficiency motors, and the savings commonly justify the greater initial cost. Significant savings can occur when given the option of replacing an older motor with a new PE motor rather than rewinding. If performing a rewind is necessary, ensure that the efficiency of the motor is maintained through the rewind process. </t>
    </r>
  </si>
  <si>
    <r>
      <rPr>
        <b/>
        <sz val="11"/>
        <color theme="1"/>
        <rFont val="Times New Roman"/>
        <family val="1"/>
      </rPr>
      <t>Change operating point:</t>
    </r>
    <r>
      <rPr>
        <sz val="11"/>
        <color theme="1"/>
        <rFont val="Times New Roman"/>
        <family val="1"/>
      </rPr>
      <t xml:space="preserve">  All pumps are designed to operate at one Best Efficiency Point (BEP) on its flow versus head performance curve. When system requirements move away from this point the efficiency of the pump deteriorates. This can be solved by either better matching the end use requirements to the pump or vice versa, by replacing the pump with one that matches that end use requirements. Pump maintenance costs also tend to increase at operating points away from the BEP.</t>
    </r>
  </si>
  <si>
    <r>
      <rPr>
        <b/>
        <sz val="10"/>
        <color theme="1"/>
        <rFont val="Times New Roman"/>
        <family val="1"/>
      </rPr>
      <t>Rf. 1)</t>
    </r>
    <r>
      <rPr>
        <sz val="10"/>
        <color theme="1"/>
        <rFont val="Times New Roman"/>
        <family val="1"/>
      </rPr>
      <t xml:space="preserve"> Developed in the Motor Analysis Tool (MAT).</t>
    </r>
  </si>
  <si>
    <t>[WHAT, FROM THE TECHNOLOGY BACKGROUND, IS HAPPENING TO THIS PUMP]. To correct this low system efficiency, we recommend taking the following actions:</t>
  </si>
  <si>
    <t>Recommendation Details</t>
  </si>
  <si>
    <r>
      <rPr>
        <b/>
        <sz val="10"/>
        <color theme="1"/>
        <rFont val="Times New Roman"/>
        <family val="1"/>
      </rPr>
      <t>Step 1:</t>
    </r>
    <r>
      <rPr>
        <sz val="10"/>
        <color theme="1"/>
        <rFont val="Times New Roman"/>
        <family val="1"/>
      </rPr>
      <t xml:space="preserve"> Look up possible incentives. Possible resources include but are not limited to:</t>
    </r>
  </si>
  <si>
    <t>Annual Cost Savings</t>
  </si>
  <si>
    <t>/year</t>
  </si>
  <si>
    <t>DSIRE</t>
  </si>
  <si>
    <t>Great comprehensive federal, state, and utility incentives. Use filters to narrow search</t>
  </si>
  <si>
    <t>Simple Payback</t>
  </si>
  <si>
    <t>years</t>
  </si>
  <si>
    <t>Washington Incentives</t>
  </si>
  <si>
    <t>Washington incentives.</t>
  </si>
  <si>
    <t>Energy Trust</t>
  </si>
  <si>
    <t>Energy Trust incentives for customers paying a public purpose charge</t>
  </si>
  <si>
    <t>Incentive Analysis Summary</t>
  </si>
  <si>
    <t>Incentive</t>
  </si>
  <si>
    <t>After Incentive</t>
  </si>
  <si>
    <t>Payback</t>
  </si>
  <si>
    <t>(yrs)</t>
  </si>
  <si>
    <r>
      <rPr>
        <b/>
        <sz val="10"/>
        <color theme="1"/>
        <rFont val="Times New Roman"/>
        <family val="1"/>
      </rPr>
      <t>Step 2:</t>
    </r>
    <r>
      <rPr>
        <sz val="10"/>
        <color theme="1"/>
        <rFont val="Times New Roman"/>
        <family val="1"/>
      </rPr>
      <t xml:space="preserve"> Order the incentives properly.</t>
    </r>
  </si>
  <si>
    <t>Typically it is safe to order by federal incentives, then state, then finally municipality/local incentives. However, some incentives stipulate when and how they can be applied. Add these special circumstances in the notes. For example the ETO Wind Turbine Incentives says that all incentives for the AR can be 50% of the total project cost. This means that ETO will incentivize anywhere from 0% to 50% of the project or in other words ETO makes up the difference to make total incentives reach 50%.</t>
  </si>
  <si>
    <t>Totals</t>
  </si>
  <si>
    <r>
      <rPr>
        <b/>
        <sz val="10"/>
        <color theme="1"/>
        <rFont val="Times New Roman"/>
        <family val="1"/>
      </rPr>
      <t>Step 3:</t>
    </r>
    <r>
      <rPr>
        <sz val="10"/>
        <color theme="1"/>
        <rFont val="Times New Roman"/>
        <family val="1"/>
      </rPr>
      <t xml:space="preserve"> Fill in incentive values (always use equations rather than hard-code numbers)</t>
    </r>
  </si>
  <si>
    <r>
      <rPr>
        <b/>
        <sz val="10"/>
        <color theme="1"/>
        <rFont val="Times New Roman"/>
        <family val="1"/>
      </rPr>
      <t xml:space="preserve">Step 4: </t>
    </r>
    <r>
      <rPr>
        <sz val="10"/>
        <color theme="1"/>
        <rFont val="Times New Roman"/>
        <family val="1"/>
      </rPr>
      <t>Review the Notes sections. Hide unnecessary ones, review verbage of ones that apply for accuracy.</t>
    </r>
  </si>
  <si>
    <t>No Incentives</t>
  </si>
  <si>
    <t>This measure does not include the purchase of capital assets and is ineligible for incentives.</t>
  </si>
  <si>
    <t>&lt;&lt; Hide or review for accuracy (choose one of three options)</t>
  </si>
  <si>
    <t>The implementation cost associated with this measure is so small that it does not warrant the time and overhead associated with applying for incentives. Analysts believe this measure already has an attractive simple payback period.</t>
  </si>
  <si>
    <t>Be wary of using the third explanation here. Ask a more experienced analyst for help if you're unable to identify any incentives.</t>
  </si>
  <si>
    <t>Analysts were unable to identify any published incentives for this measure. This does not necessarily mean incentives are unavailable; custom incentives with utility providers can sometimes be arranged.</t>
  </si>
  <si>
    <t>REAP</t>
  </si>
  <si>
    <t>&lt;&lt; Hide or review for accuracy</t>
  </si>
  <si>
    <t xml:space="preserve">You may be eligible for a Rural Energy for America Program grant. These grants are available to agricultural producers who gain 50% or more of their gross income from agricultural operations and small businesses who are located in a rural area as defined by the SBA (Small Business Association). Eligible projects include but are not limited to energy efficiency improvements and renewable energy systems (wind, solar, biomass, geothermal, hydro power and hydrogen-based sources). These grants are awarded on a competitive basis and can be up to 25% of the proposed project's cost, and are limited to $500,000 for renewable energy systems and $250,000 for energy efficiency improvements while the loan guarantee may not exceed $25 million. The combined amount of a grant and loan guarantee may not exceed 75% of the project’s cost.  </t>
  </si>
  <si>
    <t>ETO</t>
  </si>
  <si>
    <t>Energy Trust cash incentives are available to help pay for implementation of energy saving measures deemed cost effective if customers are paying a public purpose charge. Incentives can be anticipated to equal the minimum of 50% of total project cost, $0.25 per kWh saved, or $1 per therm saved.</t>
  </si>
  <si>
    <t>ESI</t>
  </si>
  <si>
    <t>Bonneville Power Administration's Energy Smart Industrial reimbursement incentive is available to help pay for implementation of energy saving measures that are deemed cost effective and have a minimum 10-year life span. Incentives can be anticipated to equal minimum of 70% of total project cost or $0.25 per kWh saved.</t>
  </si>
  <si>
    <t>ITC</t>
  </si>
  <si>
    <r>
      <t>You may also be eligible for a Federal Business Investment Tax Credit.  These grants are available to industrial producers and the credit is equal to 27.4% (as of March 1</t>
    </r>
    <r>
      <rPr>
        <vertAlign val="superscript"/>
        <sz val="11"/>
        <color theme="1"/>
        <rFont val="Times New Roman"/>
        <family val="1"/>
      </rPr>
      <t>st</t>
    </r>
    <r>
      <rPr>
        <sz val="11"/>
        <color theme="1"/>
        <rFont val="Times New Roman"/>
        <family val="1"/>
      </rPr>
      <t>, 2013 the incentive was reduced from 30% to its current value) of expenditures for solar, fuel cells, small wind turbines, and 10% of expenditures for geothermal systems, microturbines and combined heat and power with no maximum credit.  The credits are for eligible systems placed in service on or before December 31, 2016.</t>
    </r>
  </si>
  <si>
    <t>Improve Pump Efficiency Template style 2015</t>
  </si>
  <si>
    <t>Implementation Cost After Incentives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</si>
</sst>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Red]\-0.0%"/>
    <numFmt numFmtId="169" formatCode="#,##0.0"/>
    <numFmt numFmtId="170" formatCode="0.0%"/>
    <numFmt numFmtId="171" formatCode="&quot;$&quot;#,##0.00000"/>
  </numFmts>
  <fonts count="56" x14ac:knownFonts="1">
    <font>
      <sz val="10"/>
      <color theme="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b/>
      <sz val="11"/>
      <color rgb="FFFF0000"/>
      <name val="Times New Roman"/>
      <family val="1"/>
    </font>
    <font>
      <b/>
      <sz val="11"/>
      <color theme="1"/>
      <name val="Times New Roman"/>
      <family val="1"/>
    </font>
    <font>
      <u/>
      <sz val="10"/>
      <color theme="11"/>
      <name val="Times New Roman"/>
      <family val="1"/>
    </font>
    <font>
      <u/>
      <sz val="10"/>
      <color theme="10"/>
      <name val="Times New Roman"/>
      <family val="1"/>
    </font>
    <font>
      <i/>
      <sz val="8"/>
      <color theme="1" tint="0.249977111117893"/>
      <name val="Times New Roman"/>
      <family val="1"/>
    </font>
    <font>
      <sz val="10"/>
      <color theme="0"/>
      <name val="Calibri"/>
      <family val="2"/>
    </font>
    <font>
      <b/>
      <sz val="12"/>
      <color theme="1"/>
      <name val="Times New Roman"/>
      <family val="1"/>
    </font>
    <font>
      <i/>
      <sz val="9"/>
      <color theme="1"/>
      <name val="Times New Roman"/>
      <family val="1"/>
    </font>
    <font>
      <vertAlign val="subscript"/>
      <sz val="10"/>
      <color theme="1"/>
      <name val="Times New Roman"/>
      <family val="1"/>
    </font>
    <font>
      <b/>
      <sz val="16"/>
      <name val="Times New Roman"/>
      <family val="1"/>
    </font>
    <font>
      <sz val="14"/>
      <color theme="1"/>
      <name val="Times New Roman"/>
      <family val="1"/>
    </font>
    <font>
      <i/>
      <sz val="11"/>
      <color theme="1"/>
      <name val="Times New Roman"/>
      <family val="1"/>
    </font>
    <font>
      <sz val="10"/>
      <color rgb="FFFF0000"/>
      <name val="Times New Roman"/>
      <family val="1"/>
    </font>
    <font>
      <b/>
      <sz val="14"/>
      <color theme="1"/>
      <name val="Times New Roman"/>
      <family val="1"/>
    </font>
    <font>
      <b/>
      <i/>
      <sz val="10"/>
      <color rgb="FFFF0000"/>
      <name val="Times New Roman"/>
      <family val="1"/>
    </font>
    <font>
      <sz val="14"/>
      <color rgb="FFFF0000"/>
      <name val="Times New Roman"/>
      <family val="1"/>
    </font>
    <font>
      <vertAlign val="superscript"/>
      <sz val="11"/>
      <color theme="1"/>
      <name val="Times New Roman"/>
      <family val="1"/>
    </font>
  </fonts>
  <fills count="37">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auto="1"/>
      </top>
      <bottom style="hair">
        <color auto="1"/>
      </bottom>
      <diagonal/>
    </border>
    <border>
      <left/>
      <right/>
      <top style="hair">
        <color auto="1"/>
      </top>
      <bottom style="hair">
        <color auto="1"/>
      </bottom>
      <diagonal/>
    </border>
  </borders>
  <cellStyleXfs count="3324">
    <xf numFmtId="3" fontId="0" fillId="0" borderId="0"/>
    <xf numFmtId="3" fontId="11" fillId="36" borderId="1">
      <alignment horizontal="right" vertical="center"/>
      <protection locked="0"/>
    </xf>
    <xf numFmtId="9" fontId="6" fillId="0" borderId="0" applyFont="0" applyFill="0" applyBorder="0" applyAlignment="0" applyProtection="0"/>
    <xf numFmtId="0" fontId="9" fillId="2" borderId="1">
      <alignment horizontal="left" vertical="center" indent="1"/>
    </xf>
    <xf numFmtId="0" fontId="12" fillId="0" borderId="2">
      <alignment vertical="center"/>
    </xf>
    <xf numFmtId="0" fontId="13" fillId="0" borderId="3">
      <alignment vertical="center"/>
    </xf>
    <xf numFmtId="0" fontId="14" fillId="0" borderId="0">
      <alignment horizontal="left" vertical="center" indent="1"/>
    </xf>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6"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3" fontId="10" fillId="0" borderId="0">
      <alignment horizontal="right" vertical="center"/>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2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6" fillId="33" borderId="0" applyNumberFormat="0" applyBorder="0" applyAlignment="0" applyProtection="0"/>
    <xf numFmtId="0" fontId="27" fillId="0" borderId="0">
      <alignment horizontal="left" vertical="center"/>
    </xf>
    <xf numFmtId="0" fontId="37" fillId="0" borderId="0">
      <alignment horizontal="right" vertical="center"/>
    </xf>
    <xf numFmtId="0" fontId="28" fillId="0" borderId="10">
      <alignment horizontal="left" vertical="center" indent="1"/>
    </xf>
    <xf numFmtId="0" fontId="30" fillId="0" borderId="0"/>
    <xf numFmtId="0" fontId="29" fillId="0" borderId="0">
      <alignment vertical="top" wrapText="1"/>
    </xf>
    <xf numFmtId="43" fontId="32" fillId="0" borderId="0" applyFont="0" applyFill="0" applyBorder="0" applyAlignment="0" applyProtection="0"/>
    <xf numFmtId="0" fontId="35" fillId="0" borderId="0" applyNumberFormat="0" applyFill="0" applyBorder="0" applyProtection="0"/>
    <xf numFmtId="3" fontId="36" fillId="0" borderId="10">
      <alignment horizontal="left" vertical="center" indent="1"/>
    </xf>
    <xf numFmtId="37" fontId="30" fillId="0" borderId="0" applyFont="0" applyFill="0" applyBorder="0" applyAlignment="0" applyProtection="0"/>
    <xf numFmtId="6" fontId="30"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6"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6" fillId="33" borderId="0" applyNumberFormat="0" applyBorder="0" applyAlignment="0" applyProtection="0"/>
    <xf numFmtId="0" fontId="27" fillId="0" borderId="0">
      <alignment horizontal="right" vertical="center"/>
    </xf>
    <xf numFmtId="9" fontId="4" fillId="0" borderId="0" applyFon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14" fillId="0" borderId="0">
      <alignment horizontal="right" vertical="center"/>
    </xf>
    <xf numFmtId="37" fontId="30" fillId="0" borderId="0" applyFont="0" applyFill="0" applyBorder="0" applyAlignment="0" applyProtection="0"/>
    <xf numFmtId="9" fontId="30" fillId="0" borderId="0" applyFon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9" fillId="6" borderId="4" applyNumberFormat="0" applyAlignment="0" applyProtection="0"/>
    <xf numFmtId="0" fontId="18" fillId="5" borderId="0" applyNumberFormat="0" applyBorder="0" applyAlignment="0" applyProtection="0"/>
    <xf numFmtId="0" fontId="17" fillId="4" borderId="0" applyNumberFormat="0" applyBorder="0" applyAlignment="0" applyProtection="0"/>
    <xf numFmtId="9" fontId="4" fillId="0" borderId="0" applyFont="0" applyFill="0" applyBorder="0" applyAlignment="0" applyProtection="0"/>
    <xf numFmtId="165" fontId="14" fillId="0" borderId="0">
      <alignment horizontal="right" vertical="center"/>
    </xf>
    <xf numFmtId="0" fontId="4" fillId="27"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1" fontId="4" fillId="0" borderId="0" applyFont="0" applyFill="0" applyBorder="0" applyAlignment="0" applyProtection="0"/>
    <xf numFmtId="0" fontId="4" fillId="32" borderId="0" applyNumberFormat="0" applyBorder="0" applyAlignment="0" applyProtection="0"/>
    <xf numFmtId="0" fontId="4" fillId="15" borderId="0" applyNumberFormat="0" applyBorder="0" applyAlignment="0" applyProtection="0"/>
    <xf numFmtId="0" fontId="15" fillId="0" borderId="0" applyNumberFormat="0" applyFill="0" applyBorder="0" applyAlignment="0" applyProtection="0"/>
    <xf numFmtId="0" fontId="21" fillId="7" borderId="4" applyNumberFormat="0" applyAlignment="0" applyProtection="0"/>
    <xf numFmtId="0" fontId="26" fillId="14" borderId="0" applyNumberFormat="0" applyBorder="0" applyAlignment="0" applyProtection="0"/>
    <xf numFmtId="0" fontId="26" fillId="25"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0" fillId="7" borderId="5" applyNumberFormat="0" applyAlignment="0" applyProtection="0"/>
    <xf numFmtId="41" fontId="4" fillId="0" borderId="0" applyFont="0" applyFill="0" applyBorder="0" applyAlignment="0" applyProtection="0"/>
    <xf numFmtId="0" fontId="26" fillId="33"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2" fillId="0" borderId="6" applyNumberFormat="0" applyFill="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44"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2" fontId="4" fillId="0" borderId="0" applyFont="0" applyFill="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9" fontId="4" fillId="0" borderId="0" applyFon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0" borderId="0" applyNumberFormat="0" applyBorder="0" applyAlignment="0" applyProtection="0"/>
    <xf numFmtId="41" fontId="4" fillId="0" borderId="0" applyFont="0" applyFill="0" applyBorder="0" applyAlignment="0" applyProtection="0"/>
    <xf numFmtId="0" fontId="4" fillId="16"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0" fontId="4" fillId="11"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5" fillId="0" borderId="0" applyNumberFormat="0" applyFill="0" applyBorder="0" applyAlignment="0" applyProtection="0"/>
    <xf numFmtId="0" fontId="7" fillId="0" borderId="9" applyNumberFormat="0" applyFill="0" applyAlignment="0" applyProtection="0"/>
    <xf numFmtId="0" fontId="4" fillId="12"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18" fillId="5" borderId="0" applyNumberFormat="0" applyBorder="0" applyAlignment="0" applyProtection="0"/>
    <xf numFmtId="0" fontId="24" fillId="0" borderId="0" applyNumberFormat="0" applyFill="0" applyBorder="0" applyAlignment="0" applyProtection="0"/>
    <xf numFmtId="9" fontId="4" fillId="0" borderId="0" applyFon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0" fontId="4" fillId="19"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0" fontId="17"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19" fillId="6" borderId="4" applyNumberFormat="0" applyAlignment="0" applyProtection="0"/>
    <xf numFmtId="0" fontId="4" fillId="20"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15" fillId="0" borderId="0" applyNumberFormat="0" applyFill="0" applyBorder="0" applyAlignment="0" applyProtection="0"/>
    <xf numFmtId="0" fontId="22" fillId="0" borderId="6" applyNumberFormat="0" applyFill="0" applyAlignment="0" applyProtection="0"/>
    <xf numFmtId="0" fontId="26" fillId="21" borderId="0" applyNumberFormat="0" applyBorder="0" applyAlignment="0" applyProtection="0"/>
    <xf numFmtId="0" fontId="21" fillId="7" borderId="4" applyNumberFormat="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15" fillId="0" borderId="0" applyNumberFormat="0" applyFill="0" applyBorder="0" applyAlignment="0" applyProtection="0"/>
    <xf numFmtId="43" fontId="4" fillId="0" borderId="0" applyFont="0" applyFill="0" applyBorder="0" applyAlignment="0" applyProtection="0"/>
    <xf numFmtId="0" fontId="20" fillId="7" borderId="5" applyNumberFormat="0" applyAlignment="0" applyProtection="0"/>
    <xf numFmtId="9" fontId="4" fillId="0" borderId="0" applyFont="0" applyFill="0" applyBorder="0" applyAlignment="0" applyProtection="0"/>
    <xf numFmtId="0" fontId="23" fillId="8" borderId="7" applyNumberFormat="0" applyAlignment="0" applyProtection="0"/>
    <xf numFmtId="0" fontId="26" fillId="22" borderId="0" applyNumberFormat="0" applyBorder="0" applyAlignment="0" applyProtection="0"/>
    <xf numFmtId="41" fontId="4" fillId="0" borderId="0" applyFont="0" applyFill="0" applyBorder="0" applyAlignment="0" applyProtection="0"/>
    <xf numFmtId="0" fontId="4" fillId="23"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16" fillId="3" borderId="0" applyNumberFormat="0" applyBorder="0" applyAlignment="0" applyProtection="0"/>
    <xf numFmtId="0" fontId="4" fillId="24"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17" fillId="4" borderId="0" applyNumberFormat="0" applyBorder="0" applyAlignment="0" applyProtection="0"/>
    <xf numFmtId="0" fontId="26" fillId="26" borderId="0" applyNumberFormat="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18" fillId="5" borderId="0" applyNumberFormat="0" applyBorder="0" applyAlignment="0" applyProtection="0"/>
    <xf numFmtId="0" fontId="23" fillId="8" borderId="7" applyNumberFormat="0" applyAlignment="0" applyProtection="0"/>
    <xf numFmtId="0" fontId="4" fillId="9" borderId="8" applyNumberFormat="0" applyFont="0" applyAlignment="0" applyProtection="0"/>
    <xf numFmtId="0" fontId="4" fillId="27" borderId="0" applyNumberFormat="0" applyBorder="0" applyAlignment="0" applyProtection="0"/>
    <xf numFmtId="0" fontId="26" fillId="22" borderId="0" applyNumberFormat="0" applyBorder="0" applyAlignment="0" applyProtection="0"/>
    <xf numFmtId="0" fontId="26" fillId="29" borderId="0" applyNumberFormat="0" applyBorder="0" applyAlignment="0" applyProtection="0"/>
    <xf numFmtId="0" fontId="4" fillId="24"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4" fillId="23" borderId="0" applyNumberFormat="0" applyBorder="0" applyAlignment="0" applyProtection="0"/>
    <xf numFmtId="0" fontId="4" fillId="28"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7" fillId="0" borderId="9" applyNumberFormat="0" applyFill="0" applyAlignment="0" applyProtection="0"/>
    <xf numFmtId="0" fontId="4" fillId="19" borderId="0" applyNumberFormat="0" applyBorder="0" applyAlignment="0" applyProtection="0"/>
    <xf numFmtId="0" fontId="18" fillId="5" borderId="0" applyNumberFormat="0" applyBorder="0" applyAlignment="0" applyProtection="0"/>
    <xf numFmtId="0" fontId="4" fillId="20" borderId="0" applyNumberFormat="0" applyBorder="0" applyAlignment="0" applyProtection="0"/>
    <xf numFmtId="0" fontId="26" fillId="10" borderId="0" applyNumberFormat="0" applyBorder="0" applyAlignment="0" applyProtection="0"/>
    <xf numFmtId="0" fontId="19" fillId="6" borderId="4" applyNumberFormat="0" applyAlignment="0" applyProtection="0"/>
    <xf numFmtId="0" fontId="4" fillId="28" borderId="0" applyNumberFormat="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4" fillId="0" borderId="0" applyNumberForma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4" fillId="0" borderId="0" applyFon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3" fillId="8" borderId="7" applyNumberFormat="0" applyAlignment="0" applyProtection="0"/>
    <xf numFmtId="41" fontId="4" fillId="0" borderId="0" applyFont="0" applyFill="0" applyBorder="0" applyAlignment="0" applyProtection="0"/>
    <xf numFmtId="0" fontId="17" fillId="4"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0" fontId="22" fillId="0" borderId="6" applyNumberFormat="0" applyFill="0" applyAlignment="0" applyProtection="0"/>
    <xf numFmtId="0" fontId="18" fillId="5" borderId="0" applyNumberFormat="0" applyBorder="0" applyAlignment="0" applyProtection="0"/>
    <xf numFmtId="0" fontId="19" fillId="6" borderId="4" applyNumberFormat="0" applyAlignment="0" applyProtection="0"/>
    <xf numFmtId="0" fontId="16" fillId="3"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1" fillId="7" borderId="4" applyNumberFormat="0" applyAlignment="0" applyProtection="0"/>
    <xf numFmtId="0" fontId="15" fillId="0" borderId="0" applyNumberForma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0" fillId="7" borderId="5" applyNumberFormat="0" applyAlignment="0" applyProtection="0"/>
    <xf numFmtId="0" fontId="26" fillId="29" borderId="0" applyNumberFormat="0" applyBorder="0" applyAlignment="0" applyProtection="0"/>
    <xf numFmtId="0" fontId="18" fillId="5" borderId="0" applyNumberFormat="0" applyBorder="0" applyAlignment="0" applyProtection="0"/>
    <xf numFmtId="0" fontId="24" fillId="0" borderId="0" applyNumberFormat="0" applyFill="0" applyBorder="0" applyAlignment="0" applyProtection="0"/>
    <xf numFmtId="9" fontId="4" fillId="0" borderId="0" applyFon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8" borderId="0" applyNumberFormat="0" applyBorder="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0" fontId="17" fillId="4" borderId="0" applyNumberFormat="0" applyBorder="0" applyAlignment="0" applyProtection="0"/>
    <xf numFmtId="0" fontId="26" fillId="17"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19" fillId="6" borderId="4" applyNumberFormat="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4" borderId="0" applyNumberFormat="0" applyBorder="0" applyAlignment="0" applyProtection="0"/>
    <xf numFmtId="0" fontId="4" fillId="16" borderId="0" applyNumberFormat="0" applyBorder="0" applyAlignment="0" applyProtection="0"/>
    <xf numFmtId="0" fontId="22" fillId="0" borderId="6" applyNumberFormat="0" applyFill="0" applyAlignment="0" applyProtection="0"/>
    <xf numFmtId="0" fontId="21" fillId="7" borderId="4" applyNumberFormat="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15" fillId="0" borderId="0" applyNumberFormat="0" applyFill="0" applyBorder="0" applyAlignment="0" applyProtection="0"/>
    <xf numFmtId="0" fontId="4" fillId="15" borderId="0" applyNumberFormat="0" applyBorder="0" applyAlignment="0" applyProtection="0"/>
    <xf numFmtId="0" fontId="20" fillId="7" borderId="5" applyNumberFormat="0" applyAlignment="0" applyProtection="0"/>
    <xf numFmtId="9" fontId="4" fillId="0" borderId="0" applyFont="0" applyFill="0" applyBorder="0" applyAlignment="0" applyProtection="0"/>
    <xf numFmtId="0" fontId="23" fillId="8" borderId="7" applyNumberFormat="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6" fillId="1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4" fillId="12" borderId="0" applyNumberFormat="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1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24" borderId="0" applyNumberFormat="0" applyBorder="0" applyAlignment="0" applyProtection="0"/>
    <xf numFmtId="0" fontId="17" fillId="4" borderId="0" applyNumberFormat="0" applyBorder="0" applyAlignment="0" applyProtection="0"/>
    <xf numFmtId="0" fontId="4" fillId="16" borderId="0" applyNumberFormat="0" applyBorder="0" applyAlignment="0" applyProtection="0"/>
    <xf numFmtId="0" fontId="26" fillId="25" borderId="0" applyNumberFormat="0" applyBorder="0" applyAlignment="0" applyProtection="0"/>
    <xf numFmtId="0" fontId="26" fillId="17" borderId="0" applyNumberFormat="0" applyBorder="0" applyAlignment="0" applyProtection="0"/>
    <xf numFmtId="0" fontId="22" fillId="0" borderId="6" applyNumberFormat="0" applyFill="0" applyAlignment="0" applyProtection="0"/>
    <xf numFmtId="0" fontId="19" fillId="6" borderId="4" applyNumberFormat="0" applyAlignment="0" applyProtection="0"/>
    <xf numFmtId="0" fontId="18" fillId="5" borderId="0" applyNumberFormat="0" applyBorder="0" applyAlignment="0" applyProtection="0"/>
    <xf numFmtId="0" fontId="7"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0" fontId="16" fillId="3"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4" fillId="23" borderId="0" applyNumberFormat="0" applyBorder="0" applyAlignment="0" applyProtection="0"/>
    <xf numFmtId="0" fontId="26" fillId="30" borderId="0" applyNumberFormat="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6" fillId="22" borderId="0" applyNumberFormat="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21" borderId="0" applyNumberFormat="0" applyBorder="0" applyAlignment="0" applyProtection="0"/>
    <xf numFmtId="41" fontId="4" fillId="0" borderId="0" applyFont="0" applyFill="0" applyBorder="0" applyAlignment="0" applyProtection="0"/>
    <xf numFmtId="0" fontId="4" fillId="15"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0" fontId="4" fillId="20"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6" fillId="14"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4" fillId="19"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6" fillId="18" borderId="0" applyNumberFormat="0" applyBorder="0" applyAlignment="0" applyProtection="0"/>
    <xf numFmtId="0" fontId="4" fillId="12" borderId="0" applyNumberFormat="0" applyBorder="0" applyAlignment="0" applyProtection="0"/>
    <xf numFmtId="0" fontId="18" fillId="5" borderId="0" applyNumberFormat="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33" borderId="0" applyNumberFormat="0" applyBorder="0" applyAlignment="0" applyProtection="0"/>
    <xf numFmtId="41" fontId="4" fillId="0" borderId="0" applyFont="0" applyFill="0" applyBorder="0" applyAlignment="0" applyProtection="0"/>
    <xf numFmtId="0" fontId="4" fillId="11"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0" fontId="17" fillId="4" borderId="0" applyNumberFormat="0" applyBorder="0" applyAlignment="0" applyProtection="0"/>
    <xf numFmtId="0" fontId="4" fillId="32"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19" fillId="6" borderId="4" applyNumberFormat="0" applyAlignment="0" applyProtection="0"/>
    <xf numFmtId="0" fontId="26" fillId="10"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29" borderId="0" applyNumberFormat="0" applyBorder="0" applyAlignment="0" applyProtection="0"/>
    <xf numFmtId="0" fontId="4" fillId="31" borderId="0" applyNumberFormat="0" applyBorder="0" applyAlignment="0" applyProtection="0"/>
    <xf numFmtId="0" fontId="22" fillId="0" borderId="6" applyNumberFormat="0" applyFill="0" applyAlignment="0" applyProtection="0"/>
    <xf numFmtId="0" fontId="7" fillId="0" borderId="9" applyNumberFormat="0" applyFill="0" applyAlignment="0" applyProtection="0"/>
    <xf numFmtId="0" fontId="21" fillId="7" borderId="4" applyNumberFormat="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15" fillId="0" borderId="0" applyNumberFormat="0" applyFill="0" applyBorder="0" applyAlignment="0" applyProtection="0"/>
    <xf numFmtId="0" fontId="26" fillId="30" borderId="0" applyNumberFormat="0" applyBorder="0" applyAlignment="0" applyProtection="0"/>
    <xf numFmtId="0" fontId="20" fillId="7" borderId="5" applyNumberFormat="0" applyAlignment="0" applyProtection="0"/>
    <xf numFmtId="0" fontId="23" fillId="8" borderId="7" applyNumberFormat="0" applyAlignment="0" applyProtection="0"/>
    <xf numFmtId="0" fontId="25" fillId="0" borderId="0" applyNumberFormat="0" applyFill="0" applyBorder="0" applyAlignment="0" applyProtection="0"/>
    <xf numFmtId="41" fontId="4" fillId="0" borderId="0" applyFont="0" applyFill="0" applyBorder="0" applyAlignment="0" applyProtection="0"/>
    <xf numFmtId="0" fontId="24" fillId="0" borderId="0" applyNumberForma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28" borderId="0" applyNumberFormat="0" applyBorder="0" applyAlignment="0" applyProtection="0"/>
    <xf numFmtId="0" fontId="23" fillId="8" borderId="7" applyNumberFormat="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4" fillId="27" borderId="0" applyNumberFormat="0" applyBorder="0" applyAlignment="0" applyProtection="0"/>
    <xf numFmtId="0" fontId="21" fillId="7" borderId="4" applyNumberFormat="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6" fillId="26" borderId="0" applyNumberFormat="0" applyBorder="0" applyAlignment="0" applyProtection="0"/>
    <xf numFmtId="0" fontId="20" fillId="7" borderId="5" applyNumberFormat="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0" fontId="18" fillId="5" borderId="0" applyNumberFormat="0" applyBorder="0" applyAlignment="0" applyProtection="0"/>
    <xf numFmtId="0" fontId="19" fillId="6" borderId="4" applyNumberFormat="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18" fillId="5" borderId="0" applyNumberFormat="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19" fillId="6" borderId="4" applyNumberFormat="0" applyAlignment="0" applyProtection="0"/>
    <xf numFmtId="0" fontId="25" fillId="0" borderId="0" applyNumberFormat="0" applyFill="0" applyBorder="0" applyAlignment="0" applyProtection="0"/>
    <xf numFmtId="0" fontId="7" fillId="0" borderId="9" applyNumberFormat="0" applyFill="0" applyAlignment="0" applyProtection="0"/>
    <xf numFmtId="0" fontId="22" fillId="0" borderId="6" applyNumberFormat="0" applyFill="0" applyAlignment="0" applyProtection="0"/>
    <xf numFmtId="0" fontId="21" fillId="7" borderId="4" applyNumberFormat="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15" fillId="0" borderId="0" applyNumberFormat="0" applyFill="0" applyBorder="0" applyAlignment="0" applyProtection="0"/>
    <xf numFmtId="0" fontId="20" fillId="7" borderId="5" applyNumberFormat="0" applyAlignment="0" applyProtection="0"/>
    <xf numFmtId="0" fontId="23" fillId="8" borderId="7" applyNumberFormat="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0" fontId="24" fillId="0" borderId="0" applyNumberFormat="0" applyFill="0" applyBorder="0" applyAlignment="0" applyProtection="0"/>
    <xf numFmtId="41" fontId="4" fillId="0" borderId="0" applyFont="0" applyFill="0" applyBorder="0" applyAlignment="0" applyProtection="0"/>
    <xf numFmtId="0" fontId="21" fillId="7" borderId="4" applyNumberFormat="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5" fillId="0" borderId="0" applyNumberFormat="0" applyFill="0" applyBorder="0" applyAlignment="0" applyProtection="0"/>
    <xf numFmtId="0" fontId="4" fillId="9" borderId="8" applyNumberFormat="0" applyFont="0" applyAlignment="0" applyProtection="0"/>
    <xf numFmtId="0" fontId="7" fillId="0" borderId="9" applyNumberFormat="0" applyFill="0" applyAlignment="0" applyProtection="0"/>
    <xf numFmtId="0" fontId="23" fillId="8" borderId="7" applyNumberFormat="0" applyAlignment="0" applyProtection="0"/>
    <xf numFmtId="0" fontId="19" fillId="6" borderId="4" applyNumberFormat="0" applyAlignment="0" applyProtection="0"/>
    <xf numFmtId="9" fontId="4" fillId="0" borderId="0" applyFont="0" applyFill="0" applyBorder="0" applyAlignment="0" applyProtection="0"/>
    <xf numFmtId="0" fontId="22" fillId="0" borderId="6" applyNumberFormat="0" applyFill="0" applyAlignment="0" applyProtection="0"/>
    <xf numFmtId="0" fontId="20" fillId="7" borderId="5" applyNumberFormat="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3" fontId="32"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9" fontId="30" fillId="0" borderId="0" applyFont="0" applyFill="0" applyBorder="0" applyAlignment="0" applyProtection="0"/>
    <xf numFmtId="0" fontId="26" fillId="14" borderId="0" applyNumberFormat="0" applyBorder="0" applyAlignment="0" applyProtection="0"/>
    <xf numFmtId="0" fontId="22" fillId="0" borderId="6" applyNumberFormat="0" applyFill="0" applyAlignment="0" applyProtection="0"/>
    <xf numFmtId="9" fontId="4"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3" fillId="8" borderId="7"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15" fillId="0" borderId="0" applyNumberFormat="0" applyFill="0" applyBorder="0" applyAlignment="0" applyProtection="0"/>
    <xf numFmtId="0" fontId="17" fillId="4" borderId="0" applyNumberFormat="0" applyBorder="0" applyAlignment="0" applyProtection="0"/>
    <xf numFmtId="0" fontId="15" fillId="0" borderId="0" applyNumberFormat="0" applyFill="0" applyBorder="0" applyAlignment="0" applyProtection="0"/>
    <xf numFmtId="0" fontId="18" fillId="5" borderId="0" applyNumberFormat="0" applyBorder="0" applyAlignment="0" applyProtection="0"/>
    <xf numFmtId="0" fontId="16" fillId="3" borderId="0" applyNumberFormat="0" applyBorder="0" applyAlignment="0" applyProtection="0"/>
    <xf numFmtId="6" fontId="30"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18" fillId="5" borderId="0" applyNumberFormat="0" applyBorder="0" applyAlignment="0" applyProtection="0"/>
    <xf numFmtId="165" fontId="30" fillId="0" borderId="0" applyFont="0" applyFill="0" applyBorder="0" applyAlignment="0" applyProtection="0"/>
    <xf numFmtId="0" fontId="17" fillId="4" borderId="0" applyNumberFormat="0" applyBorder="0" applyAlignment="0" applyProtection="0"/>
    <xf numFmtId="0" fontId="23" fillId="8" borderId="7" applyNumberFormat="0" applyAlignment="0" applyProtection="0"/>
    <xf numFmtId="9" fontId="4" fillId="0" borderId="0" applyFon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4"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0" fillId="7" borderId="5" applyNumberFormat="0" applyAlignment="0" applyProtection="0"/>
    <xf numFmtId="0" fontId="19" fillId="6" borderId="4" applyNumberFormat="0" applyAlignment="0" applyProtection="0"/>
    <xf numFmtId="0" fontId="21" fillId="7" borderId="4" applyNumberFormat="0" applyAlignment="0" applyProtection="0"/>
    <xf numFmtId="0" fontId="15" fillId="0" borderId="0" applyNumberFormat="0" applyFill="0" applyBorder="0" applyAlignment="0" applyProtection="0"/>
    <xf numFmtId="0" fontId="22" fillId="0" borderId="6" applyNumberFormat="0" applyFill="0" applyAlignment="0" applyProtection="0"/>
    <xf numFmtId="0" fontId="16" fillId="3" borderId="0" applyNumberFormat="0" applyBorder="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6" fillId="3" borderId="0" applyNumberFormat="0" applyBorder="0" applyAlignment="0" applyProtection="0"/>
    <xf numFmtId="3" fontId="30" fillId="0" borderId="0" applyFont="0" applyFill="0" applyBorder="0" applyAlignment="0" applyProtection="0"/>
    <xf numFmtId="0" fontId="18" fillId="5" borderId="0" applyNumberFormat="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3" fontId="4" fillId="0" borderId="0" applyFont="0" applyFill="0" applyBorder="0" applyAlignment="0" applyProtection="0"/>
    <xf numFmtId="0" fontId="23" fillId="8" borderId="7" applyNumberFormat="0" applyAlignment="0" applyProtection="0"/>
    <xf numFmtId="41" fontId="4" fillId="0" borderId="0" applyFont="0" applyFill="0" applyBorder="0" applyAlignment="0" applyProtection="0"/>
    <xf numFmtId="0" fontId="20" fillId="7" borderId="5" applyNumberFormat="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2" fillId="0" borderId="6" applyNumberFormat="0" applyFill="0" applyAlignment="0" applyProtection="0"/>
    <xf numFmtId="0" fontId="18" fillId="5" borderId="0" applyNumberFormat="0" applyBorder="0" applyAlignment="0" applyProtection="0"/>
    <xf numFmtId="0" fontId="24" fillId="0" borderId="0" applyNumberFormat="0" applyFill="0" applyBorder="0" applyAlignment="0" applyProtection="0"/>
    <xf numFmtId="9" fontId="4" fillId="0" borderId="0" applyFont="0" applyFill="0" applyBorder="0" applyAlignment="0" applyProtection="0"/>
    <xf numFmtId="0" fontId="21" fillId="7" borderId="4" applyNumberFormat="0" applyAlignment="0" applyProtection="0"/>
    <xf numFmtId="0" fontId="19" fillId="6" borderId="4" applyNumberFormat="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9" fillId="6" borderId="4" applyNumberFormat="0" applyAlignment="0" applyProtection="0"/>
    <xf numFmtId="0" fontId="18" fillId="5"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5" fillId="0" borderId="0" applyNumberFormat="0" applyFill="0" applyBorder="0" applyAlignment="0" applyProtection="0"/>
    <xf numFmtId="0" fontId="20" fillId="7" borderId="5" applyNumberFormat="0" applyAlignment="0" applyProtection="0"/>
    <xf numFmtId="41" fontId="4" fillId="0" borderId="0" applyFont="0" applyFill="0" applyBorder="0" applyAlignment="0" applyProtection="0"/>
    <xf numFmtId="0" fontId="17" fillId="4"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2" fillId="0" borderId="6" applyNumberFormat="0" applyFill="0" applyAlignment="0" applyProtection="0"/>
    <xf numFmtId="0" fontId="21" fillId="7" borderId="4" applyNumberFormat="0" applyAlignment="0" applyProtection="0"/>
    <xf numFmtId="0" fontId="23" fillId="8" borderId="7" applyNumberFormat="0" applyAlignment="0" applyProtection="0"/>
    <xf numFmtId="0" fontId="24" fillId="0" borderId="0" applyNumberFormat="0" applyFill="0" applyBorder="0" applyAlignment="0" applyProtection="0"/>
    <xf numFmtId="9" fontId="4" fillId="0" borderId="0" applyFont="0" applyFill="0" applyBorder="0" applyAlignment="0" applyProtection="0"/>
    <xf numFmtId="0" fontId="19" fillId="6" borderId="4" applyNumberFormat="0" applyAlignment="0" applyProtection="0"/>
    <xf numFmtId="0" fontId="15" fillId="0" borderId="0" applyNumberFormat="0" applyFill="0" applyBorder="0" applyAlignment="0" applyProtection="0"/>
    <xf numFmtId="0" fontId="18" fillId="5" borderId="0" applyNumberFormat="0" applyBorder="0" applyAlignment="0" applyProtection="0"/>
    <xf numFmtId="0" fontId="16" fillId="3" borderId="0" applyNumberFormat="0" applyBorder="0" applyAlignment="0" applyProtection="0"/>
    <xf numFmtId="0" fontId="7" fillId="0" borderId="9"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3" fontId="32" fillId="0" borderId="0" applyFont="0" applyFill="0" applyBorder="0" applyAlignment="0" applyProtection="0"/>
    <xf numFmtId="3" fontId="42" fillId="0" borderId="0" applyNumberFormat="0" applyFill="0" applyBorder="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4" fillId="15" borderId="0" applyNumberFormat="0" applyBorder="0" applyAlignment="0" applyProtection="0"/>
    <xf numFmtId="42" fontId="4" fillId="0" borderId="0" applyFont="0" applyFill="0" applyBorder="0" applyAlignment="0" applyProtection="0"/>
    <xf numFmtId="41" fontId="4" fillId="0" borderId="0" applyFont="0" applyFill="0" applyBorder="0" applyAlignment="0" applyProtection="0"/>
    <xf numFmtId="0" fontId="25" fillId="0" borderId="0" applyNumberForma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15" fillId="0" borderId="0" applyNumberFormat="0" applyFill="0" applyBorder="0" applyAlignment="0" applyProtection="0"/>
    <xf numFmtId="0" fontId="22" fillId="0" borderId="6" applyNumberFormat="0" applyFill="0" applyAlignment="0" applyProtection="0"/>
    <xf numFmtId="0" fontId="21" fillId="7" borderId="4" applyNumberFormat="0" applyAlignment="0" applyProtection="0"/>
    <xf numFmtId="42" fontId="4" fillId="0" borderId="0" applyFont="0" applyFill="0" applyBorder="0" applyAlignment="0" applyProtection="0"/>
    <xf numFmtId="37" fontId="30" fillId="0" borderId="0" applyFont="0" applyFill="0" applyBorder="0" applyAlignment="0" applyProtection="0"/>
    <xf numFmtId="6" fontId="30" fillId="0" borderId="0" applyFont="0" applyFill="0" applyBorder="0" applyAlignment="0" applyProtection="0"/>
    <xf numFmtId="0" fontId="4" fillId="9" borderId="8" applyNumberFormat="0" applyFont="0" applyAlignment="0" applyProtection="0"/>
    <xf numFmtId="0" fontId="16" fillId="3" borderId="0" applyNumberFormat="0" applyBorder="0" applyAlignment="0" applyProtection="0"/>
    <xf numFmtId="41" fontId="4" fillId="0" borderId="0" applyFont="0" applyFill="0" applyBorder="0" applyAlignment="0" applyProtection="0"/>
    <xf numFmtId="3" fontId="41" fillId="0" borderId="0" applyNumberForma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6" fillId="10" borderId="0" applyNumberFormat="0" applyBorder="0" applyAlignment="0" applyProtection="0"/>
    <xf numFmtId="0" fontId="24" fillId="0" borderId="0" applyNumberFormat="0" applyFill="0" applyBorder="0" applyAlignment="0" applyProtection="0"/>
    <xf numFmtId="0" fontId="21" fillId="7" borderId="4" applyNumberFormat="0" applyAlignment="0" applyProtection="0"/>
    <xf numFmtId="0" fontId="17" fillId="4" borderId="0" applyNumberFormat="0" applyBorder="0" applyAlignment="0" applyProtection="0"/>
    <xf numFmtId="0" fontId="23" fillId="8" borderId="7" applyNumberFormat="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4"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0" fontId="23" fillId="8" borderId="7" applyNumberFormat="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0" fillId="7" borderId="5" applyNumberFormat="0" applyAlignment="0" applyProtection="0"/>
    <xf numFmtId="0" fontId="19" fillId="6" borderId="4" applyNumberFormat="0" applyAlignment="0" applyProtection="0"/>
    <xf numFmtId="0" fontId="21" fillId="7" borderId="4" applyNumberFormat="0" applyAlignment="0" applyProtection="0"/>
    <xf numFmtId="0" fontId="15" fillId="0" borderId="0" applyNumberFormat="0" applyFill="0" applyBorder="0" applyAlignment="0" applyProtection="0"/>
    <xf numFmtId="0" fontId="22" fillId="0" borderId="6" applyNumberFormat="0" applyFill="0" applyAlignment="0" applyProtection="0"/>
    <xf numFmtId="0" fontId="16" fillId="3" borderId="0" applyNumberFormat="0" applyBorder="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6" fillId="3" borderId="0" applyNumberFormat="0" applyBorder="0" applyAlignment="0" applyProtection="0"/>
    <xf numFmtId="0" fontId="7" fillId="0" borderId="9" applyNumberFormat="0" applyFill="0" applyAlignment="0" applyProtection="0"/>
    <xf numFmtId="0" fontId="18" fillId="5" borderId="0" applyNumberFormat="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6" fillId="10" borderId="0" applyNumberFormat="0" applyBorder="0" applyAlignment="0" applyProtection="0"/>
    <xf numFmtId="0" fontId="23" fillId="8" borderId="7" applyNumberFormat="0" applyAlignment="0" applyProtection="0"/>
    <xf numFmtId="41" fontId="4" fillId="0" borderId="0" applyFont="0" applyFill="0" applyBorder="0" applyAlignment="0" applyProtection="0"/>
    <xf numFmtId="0" fontId="20" fillId="7" borderId="5" applyNumberFormat="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2" fillId="0" borderId="6" applyNumberFormat="0" applyFill="0" applyAlignment="0" applyProtection="0"/>
    <xf numFmtId="0" fontId="18" fillId="5" borderId="0" applyNumberFormat="0" applyBorder="0" applyAlignment="0" applyProtection="0"/>
    <xf numFmtId="0" fontId="24" fillId="0" borderId="0" applyNumberFormat="0" applyFill="0" applyBorder="0" applyAlignment="0" applyProtection="0"/>
    <xf numFmtId="0" fontId="21" fillId="7" borderId="4" applyNumberFormat="0" applyAlignment="0" applyProtection="0"/>
    <xf numFmtId="0" fontId="19" fillId="6" borderId="4" applyNumberFormat="0" applyAlignment="0" applyProtection="0"/>
    <xf numFmtId="41" fontId="4" fillId="0" borderId="0" applyFont="0" applyFill="0" applyBorder="0" applyAlignment="0" applyProtection="0"/>
    <xf numFmtId="0" fontId="22" fillId="0" borderId="6" applyNumberFormat="0" applyFill="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9" fillId="6" borderId="4" applyNumberFormat="0" applyAlignment="0" applyProtection="0"/>
    <xf numFmtId="0" fontId="18" fillId="5"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5" fillId="0" borderId="0" applyNumberFormat="0" applyFill="0" applyBorder="0" applyAlignment="0" applyProtection="0"/>
    <xf numFmtId="0" fontId="20" fillId="7" borderId="5" applyNumberFormat="0" applyAlignment="0" applyProtection="0"/>
    <xf numFmtId="41" fontId="4" fillId="0" borderId="0" applyFont="0" applyFill="0" applyBorder="0" applyAlignment="0" applyProtection="0"/>
    <xf numFmtId="0" fontId="17" fillId="4"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2" fillId="0" borderId="6" applyNumberFormat="0" applyFill="0" applyAlignment="0" applyProtection="0"/>
    <xf numFmtId="0" fontId="21" fillId="7" borderId="4" applyNumberFormat="0" applyAlignment="0" applyProtection="0"/>
    <xf numFmtId="0" fontId="23" fillId="8" borderId="7" applyNumberFormat="0" applyAlignment="0" applyProtection="0"/>
    <xf numFmtId="0" fontId="24" fillId="0" borderId="0" applyNumberFormat="0" applyFill="0" applyBorder="0" applyAlignment="0" applyProtection="0"/>
    <xf numFmtId="9" fontId="4" fillId="0" borderId="0" applyFont="0" applyFill="0" applyBorder="0" applyAlignment="0" applyProtection="0"/>
    <xf numFmtId="0" fontId="19" fillId="6" borderId="4" applyNumberFormat="0" applyAlignment="0" applyProtection="0"/>
    <xf numFmtId="0" fontId="15" fillId="0" borderId="0" applyNumberFormat="0" applyFill="0" applyBorder="0" applyAlignment="0" applyProtection="0"/>
    <xf numFmtId="0" fontId="18" fillId="5" borderId="0" applyNumberFormat="0" applyBorder="0" applyAlignment="0" applyProtection="0"/>
    <xf numFmtId="0" fontId="16" fillId="3" borderId="0" applyNumberFormat="0" applyBorder="0" applyAlignment="0" applyProtection="0"/>
    <xf numFmtId="0" fontId="7" fillId="0" borderId="9"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3" fontId="32" fillId="0" borderId="0" applyFont="0" applyFill="0" applyBorder="0" applyAlignment="0" applyProtection="0"/>
    <xf numFmtId="3" fontId="42" fillId="0" borderId="0" applyNumberFormat="0" applyFill="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6" fillId="10" borderId="0" applyNumberFormat="0" applyBorder="0" applyAlignment="0" applyProtection="0"/>
    <xf numFmtId="41" fontId="4" fillId="0" borderId="0" applyFont="0" applyFill="0" applyBorder="0" applyAlignment="0" applyProtection="0"/>
    <xf numFmtId="0" fontId="7" fillId="0" borderId="9" applyNumberFormat="0" applyFill="0" applyAlignment="0" applyProtection="0"/>
    <xf numFmtId="0" fontId="20" fillId="7" borderId="5" applyNumberFormat="0" applyAlignment="0" applyProtection="0"/>
    <xf numFmtId="0" fontId="25" fillId="0" borderId="0" applyNumberFormat="0" applyFill="0" applyBorder="0" applyAlignment="0" applyProtection="0"/>
    <xf numFmtId="0" fontId="18" fillId="5" borderId="0" applyNumberFormat="0" applyBorder="0" applyAlignment="0" applyProtection="0"/>
    <xf numFmtId="0" fontId="15" fillId="0" borderId="0" applyNumberFormat="0" applyFill="0" applyBorder="0" applyAlignment="0" applyProtection="0"/>
    <xf numFmtId="0" fontId="4" fillId="9" borderId="8" applyNumberFormat="0" applyFont="0" applyAlignment="0" applyProtection="0"/>
    <xf numFmtId="0" fontId="21" fillId="7" borderId="4" applyNumberFormat="0" applyAlignment="0" applyProtection="0"/>
    <xf numFmtId="0" fontId="20" fillId="7" borderId="5" applyNumberFormat="0" applyAlignment="0" applyProtection="0"/>
    <xf numFmtId="0" fontId="4" fillId="15" borderId="0" applyNumberFormat="0" applyBorder="0" applyAlignment="0" applyProtection="0"/>
    <xf numFmtId="0" fontId="24" fillId="0" borderId="0" applyNumberFormat="0" applyFill="0" applyBorder="0" applyAlignment="0" applyProtection="0"/>
    <xf numFmtId="3" fontId="41" fillId="0" borderId="0" applyNumberFormat="0" applyFill="0" applyBorder="0" applyAlignment="0" applyProtection="0"/>
    <xf numFmtId="0" fontId="19" fillId="6" borderId="4" applyNumberFormat="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16" borderId="0" applyNumberFormat="0" applyBorder="0" applyAlignment="0" applyProtection="0"/>
    <xf numFmtId="0" fontId="19" fillId="6" borderId="4" applyNumberFormat="0" applyAlignment="0" applyProtection="0"/>
    <xf numFmtId="0" fontId="17" fillId="4" borderId="0" applyNumberFormat="0" applyBorder="0" applyAlignment="0" applyProtection="0"/>
    <xf numFmtId="0" fontId="23" fillId="8" borderId="7" applyNumberFormat="0" applyAlignment="0" applyProtection="0"/>
    <xf numFmtId="9" fontId="4" fillId="0" borderId="0" applyFon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4"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0" fillId="7" borderId="5" applyNumberFormat="0" applyAlignment="0" applyProtection="0"/>
    <xf numFmtId="0" fontId="19" fillId="6" borderId="4" applyNumberFormat="0" applyAlignment="0" applyProtection="0"/>
    <xf numFmtId="0" fontId="21" fillId="7" borderId="4" applyNumberFormat="0" applyAlignment="0" applyProtection="0"/>
    <xf numFmtId="0" fontId="15" fillId="0" borderId="0" applyNumberFormat="0" applyFill="0" applyBorder="0" applyAlignment="0" applyProtection="0"/>
    <xf numFmtId="0" fontId="22" fillId="0" borderId="6" applyNumberFormat="0" applyFill="0" applyAlignment="0" applyProtection="0"/>
    <xf numFmtId="0" fontId="16" fillId="3" borderId="0" applyNumberFormat="0" applyBorder="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6" fillId="3" borderId="0" applyNumberFormat="0" applyBorder="0" applyAlignment="0" applyProtection="0"/>
    <xf numFmtId="0" fontId="23" fillId="8" borderId="7" applyNumberFormat="0" applyAlignment="0" applyProtection="0"/>
    <xf numFmtId="0" fontId="18" fillId="5" borderId="0" applyNumberFormat="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3" fontId="4" fillId="0" borderId="0" applyFont="0" applyFill="0" applyBorder="0" applyAlignment="0" applyProtection="0"/>
    <xf numFmtId="0" fontId="23" fillId="8" borderId="7" applyNumberFormat="0" applyAlignment="0" applyProtection="0"/>
    <xf numFmtId="41" fontId="4" fillId="0" borderId="0" applyFont="0" applyFill="0" applyBorder="0" applyAlignment="0" applyProtection="0"/>
    <xf numFmtId="0" fontId="20" fillId="7" borderId="5" applyNumberFormat="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2" fillId="0" borderId="6" applyNumberFormat="0" applyFill="0" applyAlignment="0" applyProtection="0"/>
    <xf numFmtId="0" fontId="18" fillId="5" borderId="0" applyNumberFormat="0" applyBorder="0" applyAlignment="0" applyProtection="0"/>
    <xf numFmtId="0" fontId="24" fillId="0" borderId="0" applyNumberFormat="0" applyFill="0" applyBorder="0" applyAlignment="0" applyProtection="0"/>
    <xf numFmtId="9" fontId="4" fillId="0" borderId="0" applyFont="0" applyFill="0" applyBorder="0" applyAlignment="0" applyProtection="0"/>
    <xf numFmtId="0" fontId="21" fillId="7" borderId="4" applyNumberFormat="0" applyAlignment="0" applyProtection="0"/>
    <xf numFmtId="0" fontId="19" fillId="6" borderId="4" applyNumberFormat="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9" fillId="6" borderId="4" applyNumberFormat="0" applyAlignment="0" applyProtection="0"/>
    <xf numFmtId="0" fontId="18" fillId="5"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5" fillId="0" borderId="0" applyNumberFormat="0" applyFill="0" applyBorder="0" applyAlignment="0" applyProtection="0"/>
    <xf numFmtId="0" fontId="20" fillId="7" borderId="5" applyNumberFormat="0" applyAlignment="0" applyProtection="0"/>
    <xf numFmtId="41" fontId="4" fillId="0" borderId="0" applyFont="0" applyFill="0" applyBorder="0" applyAlignment="0" applyProtection="0"/>
    <xf numFmtId="0" fontId="17" fillId="4"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2" fillId="0" borderId="6" applyNumberFormat="0" applyFill="0" applyAlignment="0" applyProtection="0"/>
    <xf numFmtId="0" fontId="21" fillId="7" borderId="4" applyNumberFormat="0" applyAlignment="0" applyProtection="0"/>
    <xf numFmtId="0" fontId="23" fillId="8" borderId="7" applyNumberFormat="0" applyAlignment="0" applyProtection="0"/>
    <xf numFmtId="0" fontId="24" fillId="0" borderId="0" applyNumberFormat="0" applyFill="0" applyBorder="0" applyAlignment="0" applyProtection="0"/>
    <xf numFmtId="9" fontId="4" fillId="0" borderId="0" applyFont="0" applyFill="0" applyBorder="0" applyAlignment="0" applyProtection="0"/>
    <xf numFmtId="0" fontId="19" fillId="6" borderId="4" applyNumberFormat="0" applyAlignment="0" applyProtection="0"/>
    <xf numFmtId="0" fontId="15" fillId="0" borderId="0" applyNumberFormat="0" applyFill="0" applyBorder="0" applyAlignment="0" applyProtection="0"/>
    <xf numFmtId="0" fontId="18" fillId="5" borderId="0" applyNumberFormat="0" applyBorder="0" applyAlignment="0" applyProtection="0"/>
    <xf numFmtId="0" fontId="16" fillId="3" borderId="0" applyNumberFormat="0" applyBorder="0" applyAlignment="0" applyProtection="0"/>
    <xf numFmtId="0" fontId="7" fillId="0" borderId="9"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3" fontId="32" fillId="0" borderId="0" applyFont="0" applyFill="0" applyBorder="0" applyAlignment="0" applyProtection="0"/>
    <xf numFmtId="3" fontId="42" fillId="0" borderId="0" applyNumberFormat="0" applyFill="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6" fillId="3" borderId="0" applyNumberFormat="0" applyBorder="0" applyAlignment="0" applyProtection="0"/>
    <xf numFmtId="42" fontId="4" fillId="0" borderId="0" applyFont="0" applyFill="0" applyBorder="0" applyAlignment="0" applyProtection="0"/>
    <xf numFmtId="0" fontId="22" fillId="0" borderId="6" applyNumberFormat="0" applyFill="0" applyAlignment="0" applyProtection="0"/>
    <xf numFmtId="37" fontId="30" fillId="0" borderId="0" applyFont="0" applyFill="0" applyBorder="0" applyAlignment="0" applyProtection="0"/>
    <xf numFmtId="6" fontId="30" fillId="0" borderId="0" applyFont="0" applyFill="0" applyBorder="0" applyAlignment="0" applyProtection="0"/>
    <xf numFmtId="0" fontId="25" fillId="0" borderId="0" applyNumberFormat="0" applyFill="0" applyBorder="0" applyAlignment="0" applyProtection="0"/>
    <xf numFmtId="3" fontId="41" fillId="0" borderId="0" applyNumberFormat="0" applyFill="0" applyBorder="0" applyAlignment="0" applyProtection="0"/>
    <xf numFmtId="0" fontId="17" fillId="4"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11" borderId="0" applyNumberFormat="0" applyBorder="0" applyAlignment="0" applyProtection="0"/>
    <xf numFmtId="0" fontId="4" fillId="9" borderId="8" applyNumberFormat="0" applyFont="0" applyAlignment="0" applyProtection="0"/>
    <xf numFmtId="0" fontId="17" fillId="4" borderId="0" applyNumberFormat="0" applyBorder="0" applyAlignment="0" applyProtection="0"/>
    <xf numFmtId="0" fontId="23" fillId="8" borderId="7" applyNumberFormat="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4" fillId="0" borderId="0" applyNumberForma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4" fillId="0" borderId="0" applyNumberForma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0" fillId="7" borderId="5" applyNumberFormat="0" applyAlignment="0" applyProtection="0"/>
    <xf numFmtId="0" fontId="19" fillId="6" borderId="4" applyNumberFormat="0" applyAlignment="0" applyProtection="0"/>
    <xf numFmtId="0" fontId="21" fillId="7" borderId="4" applyNumberFormat="0" applyAlignment="0" applyProtection="0"/>
    <xf numFmtId="0" fontId="15" fillId="0" borderId="0" applyNumberFormat="0" applyFill="0" applyBorder="0" applyAlignment="0" applyProtection="0"/>
    <xf numFmtId="0" fontId="22" fillId="0" borderId="6" applyNumberFormat="0" applyFill="0" applyAlignment="0" applyProtection="0"/>
    <xf numFmtId="0" fontId="16" fillId="3" borderId="0" applyNumberFormat="0" applyBorder="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6" fillId="3" borderId="0" applyNumberFormat="0" applyBorder="0" applyAlignment="0" applyProtection="0"/>
    <xf numFmtId="0" fontId="18" fillId="5" borderId="0" applyNumberFormat="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3" fillId="8" borderId="7" applyNumberFormat="0" applyAlignment="0" applyProtection="0"/>
    <xf numFmtId="41" fontId="4" fillId="0" borderId="0" applyFont="0" applyFill="0" applyBorder="0" applyAlignment="0" applyProtection="0"/>
    <xf numFmtId="0" fontId="20" fillId="7" borderId="5" applyNumberFormat="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2" fillId="0" borderId="6" applyNumberFormat="0" applyFill="0" applyAlignment="0" applyProtection="0"/>
    <xf numFmtId="0" fontId="18" fillId="5" borderId="0" applyNumberFormat="0" applyBorder="0" applyAlignment="0" applyProtection="0"/>
    <xf numFmtId="0" fontId="24" fillId="0" borderId="0" applyNumberFormat="0" applyFill="0" applyBorder="0" applyAlignment="0" applyProtection="0"/>
    <xf numFmtId="0" fontId="21" fillId="7" borderId="4" applyNumberFormat="0" applyAlignment="0" applyProtection="0"/>
    <xf numFmtId="0" fontId="19" fillId="6" borderId="4" applyNumberFormat="0" applyAlignment="0" applyProtection="0"/>
    <xf numFmtId="41" fontId="4" fillId="0" borderId="0" applyFont="0" applyFill="0" applyBorder="0" applyAlignment="0" applyProtection="0"/>
    <xf numFmtId="0" fontId="23" fillId="8" borderId="7" applyNumberFormat="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9" fillId="6" borderId="4" applyNumberFormat="0" applyAlignment="0" applyProtection="0"/>
    <xf numFmtId="0" fontId="18" fillId="5"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5" fillId="0" borderId="0" applyNumberFormat="0" applyFill="0" applyBorder="0" applyAlignment="0" applyProtection="0"/>
    <xf numFmtId="0" fontId="20" fillId="7" borderId="5" applyNumberFormat="0" applyAlignment="0" applyProtection="0"/>
    <xf numFmtId="41" fontId="4" fillId="0" borderId="0" applyFont="0" applyFill="0" applyBorder="0" applyAlignment="0" applyProtection="0"/>
    <xf numFmtId="0" fontId="17" fillId="4"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2" fillId="0" borderId="6" applyNumberFormat="0" applyFill="0" applyAlignment="0" applyProtection="0"/>
    <xf numFmtId="0" fontId="21" fillId="7" borderId="4" applyNumberFormat="0" applyAlignment="0" applyProtection="0"/>
    <xf numFmtId="0" fontId="23" fillId="8" borderId="7" applyNumberFormat="0" applyAlignment="0" applyProtection="0"/>
    <xf numFmtId="0" fontId="24" fillId="0" borderId="0" applyNumberFormat="0" applyFill="0" applyBorder="0" applyAlignment="0" applyProtection="0"/>
    <xf numFmtId="9" fontId="4" fillId="0" borderId="0" applyFont="0" applyFill="0" applyBorder="0" applyAlignment="0" applyProtection="0"/>
    <xf numFmtId="0" fontId="19" fillId="6" borderId="4" applyNumberFormat="0" applyAlignment="0" applyProtection="0"/>
    <xf numFmtId="0" fontId="15" fillId="0" borderId="0" applyNumberFormat="0" applyFill="0" applyBorder="0" applyAlignment="0" applyProtection="0"/>
    <xf numFmtId="0" fontId="18" fillId="5" borderId="0" applyNumberFormat="0" applyBorder="0" applyAlignment="0" applyProtection="0"/>
    <xf numFmtId="0" fontId="16" fillId="3" borderId="0" applyNumberFormat="0" applyBorder="0" applyAlignment="0" applyProtection="0"/>
    <xf numFmtId="0" fontId="7" fillId="0" borderId="9"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3" fontId="32" fillId="0" borderId="0" applyFont="0" applyFill="0" applyBorder="0" applyAlignment="0" applyProtection="0"/>
    <xf numFmtId="3" fontId="42" fillId="0" borderId="0" applyNumberFormat="0" applyFill="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3" fontId="41"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17" fillId="4" borderId="0" applyNumberFormat="0" applyBorder="0" applyAlignment="0" applyProtection="0"/>
    <xf numFmtId="0" fontId="23" fillId="8" borderId="7" applyNumberFormat="0" applyAlignment="0" applyProtection="0"/>
    <xf numFmtId="9" fontId="4" fillId="0" borderId="0" applyFont="0" applyFill="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4"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0" fillId="7" borderId="5" applyNumberFormat="0" applyAlignment="0" applyProtection="0"/>
    <xf numFmtId="0" fontId="19" fillId="6" borderId="4" applyNumberFormat="0" applyAlignment="0" applyProtection="0"/>
    <xf numFmtId="0" fontId="21" fillId="7" borderId="4" applyNumberFormat="0" applyAlignment="0" applyProtection="0"/>
    <xf numFmtId="0" fontId="15" fillId="0" borderId="0" applyNumberFormat="0" applyFill="0" applyBorder="0" applyAlignment="0" applyProtection="0"/>
    <xf numFmtId="0" fontId="22" fillId="0" borderId="6" applyNumberFormat="0" applyFill="0" applyAlignment="0" applyProtection="0"/>
    <xf numFmtId="0" fontId="16" fillId="3" borderId="0" applyNumberFormat="0" applyBorder="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6" fillId="3" borderId="0" applyNumberFormat="0" applyBorder="0" applyAlignment="0" applyProtection="0"/>
    <xf numFmtId="0" fontId="18" fillId="5" borderId="0" applyNumberFormat="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3" fontId="4" fillId="0" borderId="0" applyFont="0" applyFill="0" applyBorder="0" applyAlignment="0" applyProtection="0"/>
    <xf numFmtId="0" fontId="23" fillId="8" borderId="7" applyNumberFormat="0" applyAlignment="0" applyProtection="0"/>
    <xf numFmtId="41" fontId="4" fillId="0" borderId="0" applyFont="0" applyFill="0" applyBorder="0" applyAlignment="0" applyProtection="0"/>
    <xf numFmtId="0" fontId="20" fillId="7" borderId="5" applyNumberFormat="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4" fillId="9" borderId="8"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2" fillId="0" borderId="6" applyNumberFormat="0" applyFill="0" applyAlignment="0" applyProtection="0"/>
    <xf numFmtId="0" fontId="18" fillId="5" borderId="0" applyNumberFormat="0" applyBorder="0" applyAlignment="0" applyProtection="0"/>
    <xf numFmtId="0" fontId="24" fillId="0" borderId="0" applyNumberFormat="0" applyFill="0" applyBorder="0" applyAlignment="0" applyProtection="0"/>
    <xf numFmtId="9" fontId="4" fillId="0" borderId="0" applyFont="0" applyFill="0" applyBorder="0" applyAlignment="0" applyProtection="0"/>
    <xf numFmtId="0" fontId="21" fillId="7" borderId="4" applyNumberFormat="0" applyAlignment="0" applyProtection="0"/>
    <xf numFmtId="0" fontId="19" fillId="6" borderId="4" applyNumberFormat="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1" fillId="7" borderId="4" applyNumberFormat="0" applyAlignment="0" applyProtection="0"/>
    <xf numFmtId="0" fontId="20" fillId="7" borderId="5" applyNumberFormat="0" applyAlignment="0" applyProtection="0"/>
    <xf numFmtId="0" fontId="22" fillId="0" borderId="6" applyNumberFormat="0" applyFill="0" applyAlignment="0" applyProtection="0"/>
    <xf numFmtId="0" fontId="23" fillId="8" borderId="7" applyNumberFormat="0" applyAlignment="0" applyProtection="0"/>
    <xf numFmtId="43" fontId="32" fillId="0" borderId="0" applyFont="0" applyFill="0" applyBorder="0" applyAlignment="0" applyProtection="0"/>
    <xf numFmtId="0" fontId="17" fillId="4" borderId="0" applyNumberFormat="0" applyBorder="0" applyAlignment="0" applyProtection="0"/>
    <xf numFmtId="0" fontId="4" fillId="9" borderId="8" applyNumberFormat="0" applyFont="0" applyAlignment="0" applyProtection="0"/>
    <xf numFmtId="0" fontId="19" fillId="6" borderId="4" applyNumberFormat="0" applyAlignment="0" applyProtection="0"/>
    <xf numFmtId="0" fontId="18" fillId="5" borderId="0" applyNumberFormat="0" applyBorder="0" applyAlignment="0" applyProtection="0"/>
    <xf numFmtId="0" fontId="25" fillId="0" borderId="0" applyNumberFormat="0" applyFill="0" applyBorder="0" applyAlignment="0" applyProtection="0"/>
    <xf numFmtId="0" fontId="7" fillId="0" borderId="9" applyNumberFormat="0" applyFill="0" applyAlignment="0" applyProtection="0"/>
    <xf numFmtId="0" fontId="25" fillId="0" borderId="0" applyNumberFormat="0" applyFill="0" applyBorder="0" applyAlignment="0" applyProtection="0"/>
    <xf numFmtId="0" fontId="20" fillId="7" borderId="5" applyNumberFormat="0" applyAlignment="0" applyProtection="0"/>
    <xf numFmtId="41" fontId="4" fillId="0" borderId="0" applyFont="0" applyFill="0" applyBorder="0" applyAlignment="0" applyProtection="0"/>
    <xf numFmtId="0" fontId="17" fillId="4" borderId="0" applyNumberFormat="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0" fontId="22" fillId="0" borderId="6" applyNumberFormat="0" applyFill="0" applyAlignment="0" applyProtection="0"/>
    <xf numFmtId="0" fontId="21" fillId="7" borderId="4" applyNumberFormat="0" applyAlignment="0" applyProtection="0"/>
    <xf numFmtId="0" fontId="23" fillId="8" borderId="7" applyNumberFormat="0" applyAlignment="0" applyProtection="0"/>
    <xf numFmtId="0" fontId="24" fillId="0" borderId="0" applyNumberFormat="0" applyFill="0" applyBorder="0" applyAlignment="0" applyProtection="0"/>
    <xf numFmtId="9" fontId="4" fillId="0" borderId="0" applyFont="0" applyFill="0" applyBorder="0" applyAlignment="0" applyProtection="0"/>
    <xf numFmtId="0" fontId="19" fillId="6" borderId="4" applyNumberFormat="0" applyAlignment="0" applyProtection="0"/>
    <xf numFmtId="0" fontId="15" fillId="0" borderId="0" applyNumberFormat="0" applyFill="0" applyBorder="0" applyAlignment="0" applyProtection="0"/>
    <xf numFmtId="0" fontId="18" fillId="5" borderId="0" applyNumberFormat="0" applyBorder="0" applyAlignment="0" applyProtection="0"/>
    <xf numFmtId="0" fontId="16" fillId="3" borderId="0" applyNumberFormat="0" applyBorder="0" applyAlignment="0" applyProtection="0"/>
    <xf numFmtId="0" fontId="7" fillId="0" borderId="9"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43" fontId="32"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37" fontId="30" fillId="0" borderId="0" applyFont="0" applyFill="0" applyBorder="0" applyAlignment="0" applyProtection="0"/>
    <xf numFmtId="6" fontId="30"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4"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1" fontId="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6" fillId="33" borderId="0" applyNumberFormat="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3"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2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6" fillId="33" borderId="0" applyNumberFormat="0" applyBorder="0" applyAlignment="0" applyProtection="0"/>
    <xf numFmtId="0" fontId="17" fillId="4" borderId="0" applyNumberFormat="0" applyBorder="0" applyAlignment="0" applyProtection="0"/>
    <xf numFmtId="0" fontId="2" fillId="9" borderId="8" applyNumberFormat="0" applyFont="0" applyAlignment="0" applyProtection="0"/>
    <xf numFmtId="9" fontId="2" fillId="0" borderId="0" applyFont="0" applyFill="0" applyBorder="0" applyAlignment="0" applyProtection="0"/>
    <xf numFmtId="0" fontId="17" fillId="4" borderId="0" applyNumberFormat="0" applyBorder="0" applyAlignment="0" applyProtection="0"/>
    <xf numFmtId="0" fontId="16"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7" fillId="0" borderId="9" applyNumberFormat="0" applyFill="0" applyAlignment="0" applyProtection="0"/>
    <xf numFmtId="0" fontId="25"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6" fillId="33" borderId="0" applyNumberFormat="0" applyBorder="0" applyAlignment="0" applyProtection="0"/>
    <xf numFmtId="0" fontId="22" fillId="0" borderId="6" applyNumberFormat="0" applyFill="0" applyAlignment="0" applyProtection="0"/>
    <xf numFmtId="0" fontId="21" fillId="7" borderId="4" applyNumberFormat="0" applyAlignment="0" applyProtection="0"/>
    <xf numFmtId="0" fontId="23" fillId="8" borderId="7" applyNumberFormat="0" applyAlignment="0" applyProtection="0"/>
    <xf numFmtId="0" fontId="24" fillId="0" borderId="0" applyNumberFormat="0" applyFill="0" applyBorder="0" applyAlignment="0" applyProtection="0"/>
    <xf numFmtId="0" fontId="16" fillId="3" borderId="0" applyNumberFormat="0" applyBorder="0" applyAlignment="0" applyProtection="0"/>
    <xf numFmtId="43" fontId="32" fillId="0" borderId="0" applyFont="0" applyFill="0" applyBorder="0" applyAlignment="0" applyProtection="0"/>
    <xf numFmtId="0" fontId="18" fillId="5" borderId="0" applyNumberFormat="0" applyBorder="0" applyAlignment="0" applyProtection="0"/>
    <xf numFmtId="43" fontId="2" fillId="0" borderId="0" applyFont="0" applyFill="0" applyBorder="0" applyAlignment="0" applyProtection="0"/>
    <xf numFmtId="0" fontId="20" fillId="7" borderId="5" applyNumberFormat="0" applyAlignment="0" applyProtection="0"/>
    <xf numFmtId="0" fontId="18" fillId="5" borderId="0" applyNumberFormat="0" applyBorder="0" applyAlignment="0" applyProtection="0"/>
    <xf numFmtId="0" fontId="19" fillId="6" borderId="4" applyNumberFormat="0" applyAlignment="0" applyProtection="0"/>
    <xf numFmtId="0" fontId="7" fillId="0" borderId="9" applyNumberFormat="0" applyFill="0" applyAlignment="0" applyProtection="0"/>
    <xf numFmtId="41" fontId="2" fillId="0" borderId="0" applyFont="0" applyFill="0" applyBorder="0" applyAlignment="0" applyProtection="0"/>
    <xf numFmtId="0" fontId="24" fillId="0" borderId="0" applyNumberFormat="0" applyFill="0" applyBorder="0" applyAlignment="0" applyProtection="0"/>
    <xf numFmtId="41" fontId="2" fillId="0" borderId="0" applyFont="0" applyFill="0" applyBorder="0" applyAlignment="0" applyProtection="0"/>
    <xf numFmtId="0" fontId="21" fillId="7" borderId="4" applyNumberFormat="0" applyAlignment="0" applyProtection="0"/>
    <xf numFmtId="42" fontId="2" fillId="0" borderId="0" applyFont="0" applyFill="0" applyBorder="0" applyAlignment="0" applyProtection="0"/>
    <xf numFmtId="0" fontId="2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6" fillId="33" borderId="0" applyNumberFormat="0" applyBorder="0" applyAlignment="0" applyProtection="0"/>
    <xf numFmtId="0" fontId="25" fillId="0" borderId="0" applyNumberFormat="0" applyFill="0" applyBorder="0" applyAlignment="0" applyProtection="0"/>
    <xf numFmtId="0" fontId="2" fillId="9" borderId="8" applyNumberFormat="0" applyFont="0" applyAlignment="0" applyProtection="0"/>
    <xf numFmtId="0" fontId="7" fillId="0" borderId="9" applyNumberFormat="0" applyFill="0" applyAlignment="0" applyProtection="0"/>
    <xf numFmtId="0" fontId="23" fillId="8" borderId="7" applyNumberFormat="0" applyAlignment="0" applyProtection="0"/>
    <xf numFmtId="0" fontId="19" fillId="6" borderId="4" applyNumberFormat="0" applyAlignment="0" applyProtection="0"/>
    <xf numFmtId="9" fontId="2" fillId="0" borderId="0" applyFont="0" applyFill="0" applyBorder="0" applyAlignment="0" applyProtection="0"/>
    <xf numFmtId="0" fontId="22" fillId="0" borderId="6" applyNumberFormat="0" applyFill="0" applyAlignment="0" applyProtection="0"/>
    <xf numFmtId="0" fontId="20" fillId="7" borderId="5" applyNumberFormat="0" applyAlignment="0" applyProtection="0"/>
    <xf numFmtId="44" fontId="2" fillId="0" borderId="0" applyFont="0" applyFill="0" applyBorder="0" applyAlignment="0" applyProtection="0"/>
    <xf numFmtId="42" fontId="2" fillId="0" borderId="0" applyFont="0" applyFill="0" applyBorder="0" applyAlignment="0" applyProtection="0"/>
    <xf numFmtId="0" fontId="2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6" fillId="33" borderId="0" applyNumberFormat="0" applyBorder="0" applyAlignment="0" applyProtection="0"/>
    <xf numFmtId="43" fontId="32" fillId="0" borderId="0" applyFont="0" applyFill="0" applyBorder="0" applyAlignment="0" applyProtection="0"/>
    <xf numFmtId="3" fontId="42" fillId="0" borderId="0" applyNumberFormat="0" applyFill="0" applyBorder="0" applyAlignment="0" applyProtection="0"/>
    <xf numFmtId="166" fontId="1" fillId="0" borderId="0" applyFont="0" applyFill="0" applyBorder="0" applyAlignment="0" applyProtection="0"/>
  </cellStyleXfs>
  <cellXfs count="219">
    <xf numFmtId="3" fontId="0" fillId="0" borderId="0" xfId="0"/>
    <xf numFmtId="3" fontId="0" fillId="0" borderId="0" xfId="0" applyAlignment="1" applyProtection="1">
      <alignment vertical="center"/>
    </xf>
    <xf numFmtId="3" fontId="8" fillId="0" borderId="0" xfId="0" applyFont="1" applyAlignment="1" applyProtection="1">
      <alignment vertical="center"/>
    </xf>
    <xf numFmtId="3" fontId="30" fillId="0" borderId="0" xfId="0" applyFont="1" applyFill="1" applyProtection="1"/>
    <xf numFmtId="3" fontId="28" fillId="35" borderId="14" xfId="0" applyFont="1" applyFill="1" applyBorder="1" applyAlignment="1" applyProtection="1">
      <alignment horizontal="center" vertical="center"/>
    </xf>
    <xf numFmtId="3" fontId="28" fillId="35" borderId="15" xfId="0" applyFont="1" applyFill="1" applyBorder="1" applyAlignment="1" applyProtection="1">
      <alignment horizontal="center" vertical="center"/>
    </xf>
    <xf numFmtId="3" fontId="28" fillId="35" borderId="16" xfId="0" applyFont="1" applyFill="1" applyBorder="1" applyAlignment="1" applyProtection="1">
      <alignment horizontal="center" vertical="center"/>
    </xf>
    <xf numFmtId="3" fontId="14" fillId="0" borderId="17" xfId="0" applyFont="1" applyFill="1" applyBorder="1" applyAlignment="1" applyProtection="1">
      <alignment horizontal="center" vertical="center" wrapText="1"/>
    </xf>
    <xf numFmtId="3" fontId="30" fillId="0" borderId="1" xfId="0" applyFont="1" applyFill="1" applyBorder="1" applyAlignment="1" applyProtection="1">
      <alignment horizontal="center" vertical="center" wrapText="1"/>
    </xf>
    <xf numFmtId="3" fontId="30" fillId="0" borderId="18" xfId="0" applyFont="1" applyFill="1" applyBorder="1" applyAlignment="1" applyProtection="1">
      <alignment horizontal="center" vertical="center" wrapText="1"/>
    </xf>
    <xf numFmtId="3" fontId="14" fillId="0" borderId="19" xfId="0" applyFont="1" applyFill="1" applyBorder="1" applyAlignment="1" applyProtection="1">
      <alignment horizontal="center" vertical="center" wrapText="1"/>
    </xf>
    <xf numFmtId="3" fontId="30" fillId="0" borderId="20" xfId="0" applyFont="1" applyFill="1" applyBorder="1" applyAlignment="1" applyProtection="1">
      <alignment horizontal="center" vertical="center" wrapText="1"/>
    </xf>
    <xf numFmtId="9" fontId="30" fillId="0" borderId="21" xfId="0" applyNumberFormat="1" applyFont="1" applyFill="1" applyBorder="1" applyAlignment="1" applyProtection="1">
      <alignment horizontal="center" vertical="center" wrapText="1"/>
    </xf>
    <xf numFmtId="3" fontId="28" fillId="35" borderId="16" xfId="0" applyFont="1" applyFill="1" applyBorder="1" applyAlignment="1" applyProtection="1">
      <alignment vertical="center"/>
    </xf>
    <xf numFmtId="3" fontId="30" fillId="0" borderId="17" xfId="0" applyFont="1" applyFill="1" applyBorder="1" applyAlignment="1" applyProtection="1">
      <alignment horizontal="center" vertical="center" wrapText="1"/>
    </xf>
    <xf numFmtId="3" fontId="30" fillId="0" borderId="18" xfId="0" applyFont="1" applyFill="1" applyBorder="1" applyAlignment="1" applyProtection="1">
      <alignment vertical="center" wrapText="1"/>
    </xf>
    <xf numFmtId="3" fontId="30" fillId="0" borderId="19" xfId="0" applyFont="1" applyFill="1" applyBorder="1" applyAlignment="1" applyProtection="1">
      <alignment horizontal="center" vertical="center" wrapText="1"/>
    </xf>
    <xf numFmtId="3" fontId="30" fillId="0" borderId="21" xfId="0" applyFont="1" applyFill="1" applyBorder="1" applyAlignment="1" applyProtection="1">
      <alignment vertical="center" wrapText="1"/>
    </xf>
    <xf numFmtId="3" fontId="30" fillId="0" borderId="0" xfId="0" applyFont="1" applyFill="1" applyAlignment="1" applyProtection="1">
      <alignment vertical="center"/>
    </xf>
    <xf numFmtId="3" fontId="33" fillId="0" borderId="0" xfId="0" applyFont="1" applyAlignment="1" applyProtection="1"/>
    <xf numFmtId="3" fontId="30" fillId="0" borderId="0" xfId="0" applyFont="1" applyAlignment="1" applyProtection="1"/>
    <xf numFmtId="3" fontId="30" fillId="0" borderId="0" xfId="0" applyFont="1" applyProtection="1"/>
    <xf numFmtId="3" fontId="14" fillId="35" borderId="14" xfId="0" applyFont="1" applyFill="1" applyBorder="1" applyAlignment="1" applyProtection="1">
      <alignment horizontal="center" vertical="center" wrapText="1"/>
    </xf>
    <xf numFmtId="3" fontId="14" fillId="35" borderId="16" xfId="0" applyFont="1" applyFill="1" applyBorder="1" applyAlignment="1" applyProtection="1">
      <alignment horizontal="center" vertical="center" wrapText="1"/>
    </xf>
    <xf numFmtId="3" fontId="30" fillId="0" borderId="17" xfId="0" applyFont="1" applyBorder="1" applyAlignment="1" applyProtection="1">
      <alignment horizontal="center" vertical="center" wrapText="1"/>
    </xf>
    <xf numFmtId="3" fontId="30" fillId="0" borderId="19" xfId="0" applyFont="1" applyBorder="1" applyAlignment="1" applyProtection="1">
      <alignment horizontal="center" vertical="center" wrapText="1"/>
    </xf>
    <xf numFmtId="3" fontId="34" fillId="0" borderId="0" xfId="0" applyFont="1" applyProtection="1"/>
    <xf numFmtId="3" fontId="30" fillId="0" borderId="0" xfId="0" applyFont="1" applyBorder="1" applyProtection="1"/>
    <xf numFmtId="3" fontId="30" fillId="0" borderId="18" xfId="0" applyFont="1" applyBorder="1" applyAlignment="1" applyProtection="1">
      <alignment horizontal="left" vertical="center" wrapText="1"/>
    </xf>
    <xf numFmtId="3" fontId="30" fillId="0" borderId="21" xfId="0" applyFont="1" applyBorder="1" applyAlignment="1" applyProtection="1">
      <alignment horizontal="left" vertical="center" wrapText="1"/>
    </xf>
    <xf numFmtId="3" fontId="0" fillId="0" borderId="0" xfId="0"/>
    <xf numFmtId="0" fontId="12" fillId="0" borderId="0" xfId="4" applyBorder="1">
      <alignment vertical="center"/>
    </xf>
    <xf numFmtId="3" fontId="0" fillId="0" borderId="0" xfId="0" applyBorder="1"/>
    <xf numFmtId="0" fontId="14" fillId="0" borderId="0" xfId="6" applyBorder="1">
      <alignment horizontal="left" vertical="center" indent="1"/>
    </xf>
    <xf numFmtId="3" fontId="0" fillId="0" borderId="0" xfId="0" applyNumberFormat="1" applyBorder="1" applyAlignment="1">
      <alignment horizontal="right" indent="1"/>
    </xf>
    <xf numFmtId="165" fontId="0" fillId="0" borderId="0" xfId="0" applyNumberFormat="1" applyBorder="1" applyAlignment="1">
      <alignment horizontal="right" indent="1"/>
    </xf>
    <xf numFmtId="3" fontId="0" fillId="0" borderId="0" xfId="0"/>
    <xf numFmtId="3" fontId="11" fillId="36" borderId="1" xfId="1" applyAlignment="1">
      <alignment horizontal="center" vertical="center"/>
      <protection locked="0"/>
    </xf>
    <xf numFmtId="0" fontId="13" fillId="0" borderId="3" xfId="5" applyAlignment="1">
      <alignment horizontal="center" vertical="center" wrapText="1"/>
    </xf>
    <xf numFmtId="3" fontId="10" fillId="0" borderId="0" xfId="20" applyAlignment="1">
      <alignment horizontal="center" vertical="center"/>
    </xf>
    <xf numFmtId="0" fontId="14" fillId="0" borderId="12" xfId="6" applyBorder="1">
      <alignment horizontal="left" vertical="center" indent="1"/>
    </xf>
    <xf numFmtId="3" fontId="0" fillId="0" borderId="12" xfId="0" applyBorder="1"/>
    <xf numFmtId="3" fontId="0" fillId="0" borderId="0" xfId="0"/>
    <xf numFmtId="3" fontId="10" fillId="0" borderId="0" xfId="20">
      <alignment horizontal="right" vertical="center"/>
    </xf>
    <xf numFmtId="0" fontId="11" fillId="36" borderId="1" xfId="1" applyNumberFormat="1" applyAlignment="1">
      <alignment horizontal="center" vertical="center"/>
      <protection locked="0"/>
    </xf>
    <xf numFmtId="3" fontId="39" fillId="0" borderId="0" xfId="0" applyFont="1" applyAlignment="1" applyProtection="1">
      <alignment vertical="center"/>
    </xf>
    <xf numFmtId="3" fontId="0" fillId="0" borderId="0" xfId="0"/>
    <xf numFmtId="3" fontId="39" fillId="0" borderId="0" xfId="0" applyFont="1"/>
    <xf numFmtId="0" fontId="29" fillId="0" borderId="0" xfId="53" applyAlignment="1">
      <alignment vertical="top" wrapText="1"/>
    </xf>
    <xf numFmtId="3" fontId="0" fillId="0" borderId="0" xfId="0" applyAlignment="1" applyProtection="1">
      <alignment vertical="center"/>
    </xf>
    <xf numFmtId="3" fontId="0" fillId="0" borderId="0" xfId="0"/>
    <xf numFmtId="0" fontId="29" fillId="0" borderId="0" xfId="53" applyAlignment="1">
      <alignment vertical="top" wrapText="1"/>
    </xf>
    <xf numFmtId="3" fontId="0" fillId="0" borderId="0" xfId="0"/>
    <xf numFmtId="3" fontId="0" fillId="0" borderId="0" xfId="0"/>
    <xf numFmtId="3" fontId="31" fillId="0" borderId="0" xfId="0" applyFont="1" applyAlignment="1">
      <alignment vertical="center"/>
    </xf>
    <xf numFmtId="3" fontId="31" fillId="0" borderId="0" xfId="0" applyFont="1" applyAlignment="1">
      <alignment vertical="center" wrapText="1"/>
    </xf>
    <xf numFmtId="3" fontId="44" fillId="0" borderId="0" xfId="0" applyFont="1" applyProtection="1"/>
    <xf numFmtId="3" fontId="0" fillId="0" borderId="0" xfId="0"/>
    <xf numFmtId="0" fontId="29" fillId="0" borderId="0" xfId="53">
      <alignment vertical="top" wrapText="1"/>
    </xf>
    <xf numFmtId="3" fontId="0" fillId="0" borderId="0" xfId="0"/>
    <xf numFmtId="3" fontId="0" fillId="0" borderId="0" xfId="0"/>
    <xf numFmtId="0" fontId="29" fillId="0" borderId="0" xfId="53">
      <alignment vertical="top" wrapText="1"/>
    </xf>
    <xf numFmtId="0" fontId="29" fillId="0" borderId="0" xfId="53" applyAlignment="1">
      <alignment vertical="top"/>
    </xf>
    <xf numFmtId="3" fontId="0" fillId="0" borderId="0" xfId="0"/>
    <xf numFmtId="3" fontId="43" fillId="0" borderId="0" xfId="0" applyFont="1" applyBorder="1" applyAlignment="1">
      <alignment horizontal="right" vertical="center"/>
    </xf>
    <xf numFmtId="3" fontId="0" fillId="0" borderId="0" xfId="0"/>
    <xf numFmtId="3" fontId="0" fillId="0" borderId="0" xfId="0" applyAlignment="1" applyProtection="1">
      <alignment vertical="center"/>
    </xf>
    <xf numFmtId="0" fontId="12" fillId="0" borderId="2" xfId="4">
      <alignment vertical="center"/>
    </xf>
    <xf numFmtId="0" fontId="13" fillId="0" borderId="3" xfId="5">
      <alignment vertical="center"/>
    </xf>
    <xf numFmtId="0" fontId="14" fillId="0" borderId="0" xfId="6">
      <alignment horizontal="left" vertical="center" indent="1"/>
    </xf>
    <xf numFmtId="0" fontId="27" fillId="0" borderId="0" xfId="103">
      <alignment horizontal="right" vertical="center"/>
    </xf>
    <xf numFmtId="3" fontId="11" fillId="36" borderId="1" xfId="1">
      <alignment horizontal="right" vertical="center"/>
      <protection locked="0"/>
    </xf>
    <xf numFmtId="3" fontId="10" fillId="0" borderId="0" xfId="20">
      <alignment horizontal="right" vertical="center"/>
    </xf>
    <xf numFmtId="170" fontId="11" fillId="36" borderId="1" xfId="1630" applyNumberFormat="1" applyFont="1" applyFill="1" applyBorder="1" applyAlignment="1" applyProtection="1">
      <alignment horizontal="right" vertical="center"/>
      <protection locked="0"/>
    </xf>
    <xf numFmtId="171" fontId="11" fillId="36" borderId="1" xfId="1" applyNumberFormat="1">
      <alignment horizontal="right" vertical="center"/>
      <protection locked="0"/>
    </xf>
    <xf numFmtId="0" fontId="27" fillId="0" borderId="0" xfId="49">
      <alignment horizontal="left" vertical="center"/>
    </xf>
    <xf numFmtId="169" fontId="10" fillId="0" borderId="0" xfId="20" applyNumberFormat="1">
      <alignment horizontal="right" vertical="center"/>
    </xf>
    <xf numFmtId="165" fontId="10" fillId="0" borderId="0" xfId="20" applyNumberFormat="1">
      <alignment horizontal="right" vertical="center"/>
    </xf>
    <xf numFmtId="0" fontId="37" fillId="0" borderId="0" xfId="50">
      <alignment horizontal="right" vertical="center"/>
    </xf>
    <xf numFmtId="6" fontId="11" fillId="36" borderId="1" xfId="3110" applyFont="1" applyFill="1" applyBorder="1" applyAlignment="1" applyProtection="1">
      <alignment horizontal="right" vertical="center"/>
      <protection locked="0"/>
    </xf>
    <xf numFmtId="3" fontId="0" fillId="0" borderId="0" xfId="0"/>
    <xf numFmtId="0" fontId="12" fillId="0" borderId="0" xfId="4" applyBorder="1">
      <alignment vertical="center"/>
    </xf>
    <xf numFmtId="0" fontId="29" fillId="0" borderId="0" xfId="53">
      <alignment vertical="top" wrapText="1"/>
    </xf>
    <xf numFmtId="0" fontId="29" fillId="0" borderId="0" xfId="53" applyAlignment="1">
      <alignment horizontal="center" vertical="top" wrapText="1"/>
    </xf>
    <xf numFmtId="0" fontId="29" fillId="0" borderId="0" xfId="53" applyAlignment="1">
      <alignment horizontal="left" vertical="top" wrapText="1"/>
    </xf>
    <xf numFmtId="0" fontId="29" fillId="0" borderId="0" xfId="53" applyAlignment="1">
      <alignment vertical="top" wrapText="1"/>
    </xf>
    <xf numFmtId="0" fontId="29" fillId="0" borderId="0" xfId="53">
      <alignment vertical="top" wrapText="1"/>
    </xf>
    <xf numFmtId="0" fontId="29" fillId="0" borderId="0" xfId="53" applyAlignment="1">
      <alignment horizontal="center" vertical="top" wrapText="1"/>
    </xf>
    <xf numFmtId="0" fontId="29" fillId="0" borderId="0" xfId="53" applyAlignment="1">
      <alignment vertical="top" wrapText="1"/>
    </xf>
    <xf numFmtId="0" fontId="12" fillId="0" borderId="0" xfId="4" applyBorder="1">
      <alignment vertical="center"/>
    </xf>
    <xf numFmtId="0" fontId="29" fillId="0" borderId="0" xfId="53">
      <alignment vertical="top" wrapText="1"/>
    </xf>
    <xf numFmtId="3" fontId="0" fillId="0" borderId="0" xfId="0" applyAlignment="1"/>
    <xf numFmtId="3" fontId="0" fillId="0" borderId="0" xfId="0"/>
    <xf numFmtId="0" fontId="14" fillId="0" borderId="0" xfId="6">
      <alignment horizontal="left" vertical="center" indent="1"/>
    </xf>
    <xf numFmtId="0" fontId="29" fillId="0" borderId="0" xfId="53">
      <alignment vertical="top" wrapText="1"/>
    </xf>
    <xf numFmtId="0" fontId="12" fillId="0" borderId="2" xfId="4" applyAlignment="1">
      <alignment horizontal="center" vertical="center"/>
    </xf>
    <xf numFmtId="3" fontId="33" fillId="34" borderId="1" xfId="0" applyFont="1" applyFill="1" applyBorder="1" applyAlignment="1" applyProtection="1">
      <alignment horizontal="center" vertical="center"/>
    </xf>
    <xf numFmtId="3" fontId="33" fillId="34" borderId="1" xfId="0" applyFont="1" applyFill="1" applyBorder="1" applyAlignment="1" applyProtection="1">
      <alignment horizontal="center"/>
    </xf>
    <xf numFmtId="0" fontId="29" fillId="0" borderId="0" xfId="53">
      <alignment vertical="top" wrapText="1"/>
    </xf>
    <xf numFmtId="0" fontId="29" fillId="0" borderId="0" xfId="53" applyAlignment="1">
      <alignment horizontal="left" vertical="top" wrapText="1"/>
    </xf>
    <xf numFmtId="0" fontId="29" fillId="0" borderId="0" xfId="53" applyAlignment="1">
      <alignment vertical="top" wrapText="1"/>
    </xf>
    <xf numFmtId="0" fontId="45" fillId="0" borderId="0" xfId="53" applyFont="1" applyAlignment="1">
      <alignment horizontal="center" vertical="center" wrapText="1"/>
    </xf>
    <xf numFmtId="3" fontId="46" fillId="0" borderId="12" xfId="0" applyFont="1" applyBorder="1" applyAlignment="1">
      <alignment horizontal="left"/>
    </xf>
    <xf numFmtId="3" fontId="0" fillId="0" borderId="0" xfId="0"/>
    <xf numFmtId="3" fontId="0" fillId="0" borderId="3" xfId="0" applyBorder="1"/>
    <xf numFmtId="0" fontId="28" fillId="0" borderId="10" xfId="51" applyAlignment="1">
      <alignment horizontal="left" vertical="center"/>
    </xf>
    <xf numFmtId="167" fontId="28" fillId="0" borderId="10" xfId="61" applyFont="1" applyBorder="1" applyAlignment="1">
      <alignment horizontal="right" vertical="center" indent="1"/>
    </xf>
    <xf numFmtId="0" fontId="28" fillId="0" borderId="10" xfId="51">
      <alignment horizontal="left" vertical="center" indent="1"/>
    </xf>
    <xf numFmtId="0" fontId="13" fillId="0" borderId="11" xfId="5" applyBorder="1" applyAlignment="1">
      <alignment horizontal="center" vertical="center"/>
    </xf>
    <xf numFmtId="166" fontId="0" fillId="0" borderId="13" xfId="59" applyFont="1" applyBorder="1" applyAlignment="1">
      <alignment horizontal="right" indent="1"/>
    </xf>
    <xf numFmtId="166" fontId="0" fillId="0" borderId="0" xfId="59" applyFont="1" applyAlignment="1">
      <alignment horizontal="right" indent="1"/>
    </xf>
    <xf numFmtId="166" fontId="0" fillId="0" borderId="3" xfId="59" applyFont="1" applyBorder="1" applyAlignment="1">
      <alignment horizontal="right" indent="1"/>
    </xf>
    <xf numFmtId="166" fontId="28" fillId="0" borderId="10" xfId="59" applyFont="1" applyBorder="1" applyAlignment="1">
      <alignment horizontal="right" vertical="center" indent="1"/>
    </xf>
    <xf numFmtId="3" fontId="43" fillId="0" borderId="12" xfId="0" applyFont="1" applyBorder="1" applyAlignment="1">
      <alignment horizontal="right" vertical="center"/>
    </xf>
    <xf numFmtId="3" fontId="31" fillId="0" borderId="0" xfId="0" applyFont="1" applyAlignment="1">
      <alignment horizontal="center" vertical="center" wrapText="1"/>
    </xf>
    <xf numFmtId="3" fontId="31" fillId="0" borderId="0" xfId="0" applyFont="1" applyAlignment="1">
      <alignment horizontal="center" vertical="top"/>
    </xf>
    <xf numFmtId="3" fontId="0" fillId="0" borderId="12" xfId="0" applyBorder="1" applyAlignment="1">
      <alignment horizontal="center" vertical="top"/>
    </xf>
    <xf numFmtId="0" fontId="13" fillId="0" borderId="11" xfId="5" applyBorder="1" applyAlignment="1">
      <alignment horizontal="left" vertical="center"/>
    </xf>
    <xf numFmtId="167" fontId="0" fillId="0" borderId="13" xfId="61" applyFont="1" applyBorder="1" applyAlignment="1">
      <alignment horizontal="right" indent="1"/>
    </xf>
    <xf numFmtId="167" fontId="0" fillId="0" borderId="0" xfId="61" applyFont="1" applyAlignment="1">
      <alignment horizontal="right" indent="1"/>
    </xf>
    <xf numFmtId="167" fontId="0" fillId="0" borderId="3" xfId="61" applyFont="1" applyBorder="1" applyAlignment="1">
      <alignment horizontal="right" indent="1"/>
    </xf>
    <xf numFmtId="0" fontId="14" fillId="0" borderId="3" xfId="6" applyBorder="1">
      <alignment horizontal="left" vertical="center" indent="1"/>
    </xf>
    <xf numFmtId="0" fontId="14" fillId="0" borderId="0" xfId="6">
      <alignment horizontal="left" vertical="center" indent="1"/>
    </xf>
    <xf numFmtId="0" fontId="14" fillId="0" borderId="0" xfId="6" applyProtection="1">
      <alignment horizontal="left" vertical="center" indent="1"/>
      <protection locked="0"/>
    </xf>
    <xf numFmtId="167" fontId="0" fillId="0" borderId="0" xfId="61" applyFont="1" applyAlignment="1">
      <alignment horizontal="right" indent="4"/>
    </xf>
    <xf numFmtId="3" fontId="0" fillId="0" borderId="0" xfId="0" applyProtection="1">
      <protection locked="0"/>
    </xf>
    <xf numFmtId="166" fontId="0" fillId="0" borderId="0" xfId="59" applyFont="1" applyAlignment="1">
      <alignment horizontal="right" indent="4"/>
    </xf>
    <xf numFmtId="0" fontId="29" fillId="0" borderId="0" xfId="53" applyFont="1" applyAlignment="1">
      <alignment horizontal="center" vertical="top" wrapText="1"/>
    </xf>
    <xf numFmtId="3" fontId="31" fillId="0" borderId="0" xfId="0" applyFont="1" applyAlignment="1">
      <alignment horizontal="center" vertical="center"/>
    </xf>
    <xf numFmtId="0" fontId="9" fillId="2" borderId="1" xfId="3">
      <alignment horizontal="left" vertical="center" indent="1"/>
    </xf>
    <xf numFmtId="167" fontId="0" fillId="0" borderId="13" xfId="61" applyFont="1" applyBorder="1" applyAlignment="1">
      <alignment horizontal="right" indent="4"/>
    </xf>
    <xf numFmtId="3" fontId="0" fillId="0" borderId="13" xfId="0" applyBorder="1" applyProtection="1">
      <protection locked="0"/>
    </xf>
    <xf numFmtId="166" fontId="0" fillId="0" borderId="13" xfId="59" applyFont="1" applyBorder="1" applyAlignment="1">
      <alignment horizontal="right" indent="4"/>
    </xf>
    <xf numFmtId="0" fontId="14" fillId="0" borderId="13" xfId="6" applyBorder="1">
      <alignment horizontal="left" vertical="center" indent="1"/>
    </xf>
    <xf numFmtId="3" fontId="0" fillId="0" borderId="13" xfId="0" applyBorder="1"/>
    <xf numFmtId="167" fontId="28" fillId="0" borderId="10" xfId="61" applyFont="1" applyBorder="1" applyAlignment="1">
      <alignment horizontal="right" vertical="center" indent="4"/>
    </xf>
    <xf numFmtId="166" fontId="28" fillId="0" borderId="10" xfId="59" applyFont="1" applyBorder="1" applyAlignment="1">
      <alignment horizontal="right" vertical="center" indent="4"/>
    </xf>
    <xf numFmtId="0" fontId="14" fillId="0" borderId="3" xfId="6" applyBorder="1" applyProtection="1">
      <alignment horizontal="left" vertical="center" indent="1"/>
      <protection locked="0"/>
    </xf>
    <xf numFmtId="167" fontId="0" fillId="0" borderId="3" xfId="61" applyFont="1" applyBorder="1" applyAlignment="1">
      <alignment horizontal="right" indent="4"/>
    </xf>
    <xf numFmtId="3" fontId="0" fillId="0" borderId="3" xfId="0" applyBorder="1" applyProtection="1">
      <protection locked="0"/>
    </xf>
    <xf numFmtId="166" fontId="0" fillId="0" borderId="3" xfId="59" applyFont="1" applyBorder="1" applyAlignment="1">
      <alignment horizontal="right" indent="4"/>
    </xf>
    <xf numFmtId="0" fontId="9" fillId="2" borderId="1" xfId="3" applyProtection="1">
      <alignment horizontal="left" vertical="center" indent="1"/>
    </xf>
    <xf numFmtId="3" fontId="43" fillId="0" borderId="12" xfId="0" applyFont="1" applyBorder="1" applyAlignment="1" applyProtection="1">
      <alignment horizontal="right" vertical="center"/>
    </xf>
    <xf numFmtId="3" fontId="0" fillId="0" borderId="12" xfId="0" applyBorder="1" applyAlignment="1" applyProtection="1">
      <alignment horizontal="left" vertical="top" wrapText="1"/>
    </xf>
    <xf numFmtId="3" fontId="0" fillId="0" borderId="0" xfId="0" applyAlignment="1" applyProtection="1">
      <alignment horizontal="left" vertical="top" wrapText="1"/>
    </xf>
    <xf numFmtId="0" fontId="9" fillId="2" borderId="18" xfId="3" applyBorder="1" applyProtection="1">
      <alignment horizontal="left" vertical="center" indent="1"/>
    </xf>
    <xf numFmtId="0" fontId="9" fillId="2" borderId="22" xfId="3" applyBorder="1" applyProtection="1">
      <alignment horizontal="left" vertical="center" indent="1"/>
    </xf>
    <xf numFmtId="0" fontId="48" fillId="2" borderId="0" xfId="3" applyFont="1" applyBorder="1" applyAlignment="1" applyProtection="1">
      <alignment vertical="center"/>
    </xf>
    <xf numFmtId="3" fontId="0" fillId="0" borderId="0" xfId="0" applyFont="1" applyAlignment="1" applyProtection="1">
      <alignment vertical="center"/>
    </xf>
    <xf numFmtId="3" fontId="43" fillId="0" borderId="12" xfId="0" quotePrefix="1" applyFont="1" applyBorder="1" applyAlignment="1">
      <alignment horizontal="right" vertical="top"/>
    </xf>
    <xf numFmtId="3" fontId="43" fillId="0" borderId="12" xfId="0" applyFont="1" applyBorder="1" applyAlignment="1">
      <alignment horizontal="right" vertical="top"/>
    </xf>
    <xf numFmtId="0" fontId="12" fillId="0" borderId="2" xfId="4" applyFill="1">
      <alignment vertical="center"/>
    </xf>
    <xf numFmtId="3" fontId="42" fillId="0" borderId="0" xfId="3322" applyAlignment="1" applyProtection="1">
      <alignment vertical="center"/>
    </xf>
    <xf numFmtId="166" fontId="10" fillId="0" borderId="0" xfId="3323" applyFont="1" applyAlignment="1">
      <alignment horizontal="right" vertical="center"/>
    </xf>
    <xf numFmtId="3" fontId="0" fillId="0" borderId="0" xfId="0" applyAlignment="1" applyProtection="1">
      <alignment horizontal="left" vertical="center"/>
    </xf>
    <xf numFmtId="3" fontId="49" fillId="0" borderId="0" xfId="0" applyFont="1" applyAlignment="1" applyProtection="1">
      <alignment vertical="center"/>
    </xf>
    <xf numFmtId="3" fontId="42" fillId="0" borderId="0" xfId="3322" applyAlignment="1" applyProtection="1">
      <alignment horizontal="left" vertical="center"/>
    </xf>
    <xf numFmtId="0" fontId="29" fillId="0" borderId="0" xfId="53" applyFont="1" applyAlignment="1">
      <alignment horizontal="left" vertical="top" wrapText="1"/>
    </xf>
    <xf numFmtId="0" fontId="50" fillId="0" borderId="0" xfId="53" applyFont="1">
      <alignment vertical="top" wrapText="1"/>
    </xf>
    <xf numFmtId="3" fontId="51" fillId="0" borderId="0" xfId="0" applyFont="1" applyAlignment="1" applyProtection="1">
      <alignment vertical="center"/>
    </xf>
    <xf numFmtId="0" fontId="42" fillId="0" borderId="0" xfId="3322" applyNumberFormat="1" applyAlignment="1">
      <alignment vertical="top" wrapText="1"/>
    </xf>
    <xf numFmtId="3" fontId="0" fillId="0" borderId="0" xfId="0" applyBorder="1" applyAlignment="1" applyProtection="1">
      <alignment vertical="center"/>
    </xf>
    <xf numFmtId="3" fontId="0" fillId="0" borderId="0" xfId="0" applyFill="1" applyBorder="1" applyAlignment="1" applyProtection="1">
      <alignment vertical="center"/>
    </xf>
    <xf numFmtId="3" fontId="52" fillId="0" borderId="0" xfId="0" applyFont="1" applyAlignment="1">
      <alignment vertical="top" wrapText="1"/>
    </xf>
    <xf numFmtId="0" fontId="13" fillId="0" borderId="3" xfId="5" applyBorder="1" applyAlignment="1">
      <alignment horizontal="left" vertical="center"/>
    </xf>
    <xf numFmtId="0" fontId="13" fillId="0" borderId="3" xfId="5" applyBorder="1" applyAlignment="1">
      <alignment horizontal="center" vertical="center"/>
    </xf>
    <xf numFmtId="0" fontId="13" fillId="0" borderId="3" xfId="5" applyAlignment="1">
      <alignment horizontal="center" vertical="center"/>
    </xf>
    <xf numFmtId="0" fontId="13" fillId="0" borderId="23" xfId="5" applyBorder="1" applyAlignment="1">
      <alignment horizontal="center" vertical="center"/>
    </xf>
    <xf numFmtId="3" fontId="42" fillId="0" borderId="0" xfId="3322" applyAlignment="1">
      <alignment vertical="top" wrapText="1"/>
    </xf>
    <xf numFmtId="0" fontId="42" fillId="0" borderId="0" xfId="3322" applyNumberFormat="1" applyAlignment="1">
      <alignment horizontal="left" vertical="top" wrapText="1"/>
    </xf>
    <xf numFmtId="0" fontId="27" fillId="0" borderId="24" xfId="49" applyBorder="1" applyAlignment="1">
      <alignment horizontal="center" vertical="center"/>
    </xf>
    <xf numFmtId="0" fontId="27" fillId="0" borderId="0" xfId="49" applyBorder="1" applyAlignment="1">
      <alignment horizontal="center" vertical="center"/>
    </xf>
    <xf numFmtId="3" fontId="11" fillId="36" borderId="1" xfId="1" applyAlignment="1">
      <alignment horizontal="left" vertical="center"/>
      <protection locked="0"/>
    </xf>
    <xf numFmtId="165" fontId="10" fillId="0" borderId="0" xfId="0" applyNumberFormat="1" applyFont="1" applyAlignment="1">
      <alignment horizontal="right" vertical="center" indent="2"/>
    </xf>
    <xf numFmtId="169" fontId="10" fillId="0" borderId="0" xfId="20" applyNumberFormat="1" applyAlignment="1">
      <alignment horizontal="right" vertical="center" indent="4"/>
    </xf>
    <xf numFmtId="3" fontId="11" fillId="36" borderId="1" xfId="1" applyBorder="1" applyAlignment="1">
      <alignment horizontal="left" vertical="center"/>
      <protection locked="0"/>
    </xf>
    <xf numFmtId="3" fontId="53" fillId="36" borderId="0" xfId="1" applyFont="1" applyBorder="1" applyAlignment="1">
      <alignment horizontal="left" vertical="center"/>
      <protection locked="0"/>
    </xf>
    <xf numFmtId="0" fontId="28" fillId="0" borderId="10" xfId="51" applyAlignment="1">
      <alignment horizontal="left" vertical="center" indent="1"/>
    </xf>
    <xf numFmtId="165" fontId="28" fillId="0" borderId="10" xfId="0" applyNumberFormat="1" applyFont="1" applyBorder="1" applyAlignment="1">
      <alignment horizontal="right" vertical="center" indent="2"/>
    </xf>
    <xf numFmtId="169" fontId="28" fillId="0" borderId="10" xfId="51" applyNumberFormat="1" applyAlignment="1">
      <alignment horizontal="right" vertical="center" indent="4"/>
    </xf>
    <xf numFmtId="0" fontId="28" fillId="0" borderId="17" xfId="51" applyBorder="1">
      <alignment horizontal="left" vertical="center" indent="1"/>
    </xf>
    <xf numFmtId="3" fontId="0" fillId="0" borderId="0" xfId="0" applyAlignment="1" applyProtection="1">
      <alignment horizontal="center" vertical="center"/>
    </xf>
    <xf numFmtId="3" fontId="0" fillId="0" borderId="0" xfId="0" applyAlignment="1" applyProtection="1">
      <alignment horizontal="left" vertical="center"/>
    </xf>
    <xf numFmtId="0" fontId="12" fillId="0" borderId="0" xfId="4" applyFill="1" applyBorder="1">
      <alignment vertical="center"/>
    </xf>
    <xf numFmtId="0" fontId="12" fillId="0" borderId="2" xfId="4" applyBorder="1">
      <alignment vertical="center"/>
    </xf>
    <xf numFmtId="0" fontId="29" fillId="0" borderId="12" xfId="53" applyBorder="1" applyAlignment="1">
      <alignment horizontal="left" vertical="top" wrapText="1"/>
    </xf>
    <xf numFmtId="0" fontId="29" fillId="0" borderId="0" xfId="53" applyBorder="1" applyAlignment="1">
      <alignment horizontal="left" vertical="top" wrapText="1"/>
    </xf>
    <xf numFmtId="0" fontId="29" fillId="0" borderId="0" xfId="53" applyBorder="1" applyAlignment="1">
      <alignment horizontal="left" vertical="top" wrapText="1"/>
    </xf>
    <xf numFmtId="0" fontId="29" fillId="0" borderId="0" xfId="53" applyBorder="1" applyAlignment="1">
      <alignment vertical="top" wrapText="1"/>
    </xf>
    <xf numFmtId="0" fontId="29" fillId="0" borderId="12" xfId="53" applyBorder="1" applyAlignment="1">
      <alignment vertical="top" wrapText="1"/>
    </xf>
    <xf numFmtId="0" fontId="29" fillId="0" borderId="0" xfId="53" applyBorder="1" applyAlignment="1">
      <alignment vertical="top" wrapText="1"/>
    </xf>
    <xf numFmtId="3" fontId="27" fillId="0" borderId="0" xfId="0" applyFont="1" applyFill="1" applyBorder="1" applyAlignment="1">
      <alignment horizontal="center" vertical="center"/>
    </xf>
    <xf numFmtId="3" fontId="0" fillId="0" borderId="0" xfId="0" applyFont="1" applyBorder="1" applyAlignment="1">
      <alignment horizontal="center" vertical="center"/>
    </xf>
    <xf numFmtId="4" fontId="0" fillId="0" borderId="0" xfId="0" applyNumberFormat="1" applyBorder="1" applyAlignment="1" applyProtection="1">
      <alignment horizontal="center" vertical="center"/>
    </xf>
    <xf numFmtId="3" fontId="54" fillId="0" borderId="0" xfId="0" applyFont="1"/>
    <xf numFmtId="3" fontId="49" fillId="0" borderId="0" xfId="0" applyFont="1"/>
    <xf numFmtId="3" fontId="52" fillId="0" borderId="0" xfId="0" applyFont="1" applyAlignment="1" applyProtection="1">
      <alignment vertical="center"/>
    </xf>
    <xf numFmtId="0" fontId="13" fillId="0" borderId="0" xfId="5" applyBorder="1" applyAlignment="1">
      <alignment horizontal="center" vertical="center"/>
    </xf>
    <xf numFmtId="3" fontId="14" fillId="0" borderId="0" xfId="0" applyFont="1" applyBorder="1" applyAlignment="1">
      <alignment horizontal="center" vertical="center"/>
    </xf>
    <xf numFmtId="0" fontId="14" fillId="0" borderId="13" xfId="6" quotePrefix="1" applyBorder="1">
      <alignment horizontal="left" vertical="center" indent="1"/>
    </xf>
    <xf numFmtId="3" fontId="0" fillId="0" borderId="13" xfId="0" applyNumberFormat="1" applyBorder="1" applyAlignment="1">
      <alignment horizontal="right" indent="1"/>
    </xf>
    <xf numFmtId="165" fontId="0" fillId="0" borderId="13" xfId="0" quotePrefix="1" applyNumberFormat="1" applyBorder="1" applyAlignment="1">
      <alignment horizontal="center"/>
    </xf>
    <xf numFmtId="165" fontId="0" fillId="0" borderId="13" xfId="0" applyNumberFormat="1" applyBorder="1" applyAlignment="1">
      <alignment horizontal="center"/>
    </xf>
    <xf numFmtId="164" fontId="0" fillId="0" borderId="13" xfId="0" quotePrefix="1" applyNumberFormat="1" applyBorder="1" applyAlignment="1">
      <alignment horizontal="center"/>
    </xf>
    <xf numFmtId="164" fontId="0" fillId="0" borderId="13" xfId="0" applyNumberFormat="1" applyBorder="1" applyAlignment="1">
      <alignment horizontal="center"/>
    </xf>
    <xf numFmtId="0" fontId="14" fillId="0" borderId="2" xfId="6" quotePrefix="1" applyBorder="1">
      <alignment horizontal="left" vertical="center" indent="1"/>
    </xf>
    <xf numFmtId="0" fontId="14" fillId="0" borderId="2" xfId="6" applyBorder="1">
      <alignment horizontal="left" vertical="center" indent="1"/>
    </xf>
    <xf numFmtId="3" fontId="0" fillId="0" borderId="2" xfId="0" applyNumberFormat="1" applyBorder="1" applyAlignment="1">
      <alignment horizontal="right" indent="1"/>
    </xf>
    <xf numFmtId="165" fontId="0" fillId="0" borderId="2" xfId="0" quotePrefix="1" applyNumberFormat="1" applyBorder="1" applyAlignment="1">
      <alignment horizontal="center"/>
    </xf>
    <xf numFmtId="165" fontId="0" fillId="0" borderId="2" xfId="0" applyNumberFormat="1" applyBorder="1" applyAlignment="1">
      <alignment horizontal="center"/>
    </xf>
    <xf numFmtId="164" fontId="0" fillId="0" borderId="2" xfId="0" quotePrefix="1" applyNumberFormat="1" applyBorder="1" applyAlignment="1">
      <alignment horizontal="center"/>
    </xf>
    <xf numFmtId="164" fontId="0" fillId="0" borderId="2" xfId="0" applyNumberFormat="1" applyBorder="1" applyAlignment="1">
      <alignment horizontal="center"/>
    </xf>
    <xf numFmtId="0" fontId="14" fillId="0" borderId="0" xfId="6" quotePrefix="1" applyBorder="1">
      <alignment horizontal="left" vertical="center" indent="1"/>
    </xf>
    <xf numFmtId="165" fontId="0" fillId="0" borderId="0" xfId="0" quotePrefix="1" applyNumberFormat="1" applyBorder="1" applyAlignment="1">
      <alignment horizontal="center"/>
    </xf>
    <xf numFmtId="165" fontId="0" fillId="0" borderId="0" xfId="0" applyNumberFormat="1" applyBorder="1" applyAlignment="1">
      <alignment horizontal="center"/>
    </xf>
    <xf numFmtId="164" fontId="0" fillId="0" borderId="0" xfId="0" quotePrefix="1" applyNumberFormat="1" applyBorder="1" applyAlignment="1">
      <alignment horizontal="center"/>
    </xf>
    <xf numFmtId="164" fontId="0" fillId="0" borderId="0" xfId="0" applyNumberFormat="1" applyBorder="1" applyAlignment="1">
      <alignment horizontal="center"/>
    </xf>
    <xf numFmtId="3" fontId="10" fillId="0" borderId="0" xfId="20" quotePrefix="1" applyAlignment="1">
      <alignment horizontal="center" vertical="center"/>
    </xf>
    <xf numFmtId="0" fontId="12" fillId="0" borderId="0" xfId="4" applyBorder="1" applyAlignment="1">
      <alignment horizontal="center" vertical="center"/>
    </xf>
  </cellXfs>
  <cellStyles count="3324">
    <cellStyle name="20% - Accent1" xfId="26" builtinId="30" hidden="1"/>
    <cellStyle name="20% - Accent1" xfId="80" builtinId="30" hidden="1"/>
    <cellStyle name="20% - Accent1" xfId="123" builtinId="30" hidden="1"/>
    <cellStyle name="20% - Accent1" xfId="172" builtinId="30" hidden="1"/>
    <cellStyle name="20% - Accent1" xfId="222" builtinId="30" hidden="1"/>
    <cellStyle name="20% - Accent1" xfId="261" builtinId="30" hidden="1"/>
    <cellStyle name="20% - Accent1" xfId="309" builtinId="30" hidden="1"/>
    <cellStyle name="20% - Accent1" xfId="344" builtinId="30" hidden="1"/>
    <cellStyle name="20% - Accent1" xfId="393" builtinId="30" hidden="1"/>
    <cellStyle name="20% - Accent1" xfId="433" builtinId="30" hidden="1"/>
    <cellStyle name="20% - Accent1" xfId="470" builtinId="30" hidden="1"/>
    <cellStyle name="20% - Accent1" xfId="510" builtinId="30" hidden="1"/>
    <cellStyle name="20% - Accent1" xfId="557" builtinId="30" hidden="1"/>
    <cellStyle name="20% - Accent1" xfId="605" builtinId="30" hidden="1"/>
    <cellStyle name="20% - Accent1" xfId="644" builtinId="30" hidden="1"/>
    <cellStyle name="20% - Accent1" xfId="691" builtinId="30" hidden="1"/>
    <cellStyle name="20% - Accent1" xfId="727" builtinId="30" hidden="1"/>
    <cellStyle name="20% - Accent1" xfId="776" builtinId="30" hidden="1"/>
    <cellStyle name="20% - Accent1" xfId="815" builtinId="30" hidden="1"/>
    <cellStyle name="20% - Accent1" xfId="850" builtinId="30" hidden="1"/>
    <cellStyle name="20% - Accent1" xfId="888" builtinId="30" hidden="1"/>
    <cellStyle name="20% - Accent1" xfId="911" builtinId="30" hidden="1"/>
    <cellStyle name="20% - Accent1" xfId="941" builtinId="30" hidden="1"/>
    <cellStyle name="20% - Accent1" xfId="981" builtinId="30" hidden="1"/>
    <cellStyle name="20% - Accent1" xfId="1027" builtinId="30" hidden="1"/>
    <cellStyle name="20% - Accent1" xfId="1063" builtinId="30" hidden="1"/>
    <cellStyle name="20% - Accent1" xfId="1112" builtinId="30" hidden="1"/>
    <cellStyle name="20% - Accent1" xfId="1153" builtinId="30" hidden="1"/>
    <cellStyle name="20% - Accent1" xfId="1189" builtinId="30" hidden="1"/>
    <cellStyle name="20% - Accent1" xfId="1229" builtinId="30" hidden="1"/>
    <cellStyle name="20% - Accent1" xfId="1109" builtinId="30" hidden="1"/>
    <cellStyle name="20% - Accent1" xfId="1270" builtinId="30" hidden="1"/>
    <cellStyle name="20% - Accent1" xfId="1307" builtinId="30" hidden="1"/>
    <cellStyle name="20% - Accent1" xfId="1350" builtinId="30" hidden="1"/>
    <cellStyle name="20% - Accent1" xfId="1382" builtinId="30" hidden="1"/>
    <cellStyle name="20% - Accent1" xfId="1427" builtinId="30" hidden="1"/>
    <cellStyle name="20% - Accent1" xfId="1463" builtinId="30" hidden="1"/>
    <cellStyle name="20% - Accent1" xfId="1496" builtinId="30" hidden="1"/>
    <cellStyle name="20% - Accent1" xfId="1532" builtinId="30" hidden="1"/>
    <cellStyle name="20% - Accent1" xfId="336" builtinId="30" hidden="1"/>
    <cellStyle name="20% - Accent1" xfId="1570" builtinId="30" hidden="1"/>
    <cellStyle name="20% - Accent1" xfId="1604" builtinId="30" hidden="1"/>
    <cellStyle name="20% - Accent1" xfId="1657" builtinId="30" hidden="1"/>
    <cellStyle name="20% - Accent1" xfId="1710" builtinId="30" hidden="1"/>
    <cellStyle name="20% - Accent1" xfId="1760" builtinId="30" hidden="1"/>
    <cellStyle name="20% - Accent1" xfId="1804" builtinId="30" hidden="1"/>
    <cellStyle name="20% - Accent1" xfId="1841" builtinId="30" hidden="1"/>
    <cellStyle name="20% - Accent1" xfId="1881" builtinId="30" hidden="1"/>
    <cellStyle name="20% - Accent1" xfId="1919" builtinId="30" hidden="1"/>
    <cellStyle name="20% - Accent1" xfId="1954" builtinId="30" hidden="1"/>
    <cellStyle name="20% - Accent1" xfId="2007" builtinId="30" hidden="1"/>
    <cellStyle name="20% - Accent1" xfId="2058" builtinId="30" hidden="1"/>
    <cellStyle name="20% - Accent1" xfId="2102" builtinId="30" hidden="1"/>
    <cellStyle name="20% - Accent1" xfId="2138" builtinId="30" hidden="1"/>
    <cellStyle name="20% - Accent1" xfId="2178" builtinId="30" hidden="1"/>
    <cellStyle name="20% - Accent1" xfId="2216" builtinId="30" hidden="1"/>
    <cellStyle name="20% - Accent1" xfId="1977" builtinId="30" hidden="1"/>
    <cellStyle name="20% - Accent1" xfId="2289" builtinId="30" hidden="1"/>
    <cellStyle name="20% - Accent1" xfId="2339" builtinId="30" hidden="1"/>
    <cellStyle name="20% - Accent1" xfId="2383" builtinId="30" hidden="1"/>
    <cellStyle name="20% - Accent1" xfId="2420" builtinId="30" hidden="1"/>
    <cellStyle name="20% - Accent1" xfId="2460" builtinId="30" hidden="1"/>
    <cellStyle name="20% - Accent1" xfId="2498" builtinId="30" hidden="1"/>
    <cellStyle name="20% - Accent1" xfId="2523" builtinId="30" hidden="1"/>
    <cellStyle name="20% - Accent1" xfId="2573" builtinId="30" hidden="1"/>
    <cellStyle name="20% - Accent1" xfId="2622" builtinId="30" hidden="1"/>
    <cellStyle name="20% - Accent1" xfId="2664" builtinId="30" hidden="1"/>
    <cellStyle name="20% - Accent1" xfId="2700" builtinId="30" hidden="1"/>
    <cellStyle name="20% - Accent1" xfId="2740" builtinId="30" hidden="1"/>
    <cellStyle name="20% - Accent1" xfId="2778" builtinId="30" hidden="1"/>
    <cellStyle name="20% - Accent1" xfId="2596" builtinId="30" hidden="1"/>
    <cellStyle name="20% - Accent1" xfId="2837" builtinId="30" hidden="1"/>
    <cellStyle name="20% - Accent1" xfId="2885" builtinId="30" hidden="1"/>
    <cellStyle name="20% - Accent1" xfId="2928" builtinId="30" hidden="1"/>
    <cellStyle name="20% - Accent1" xfId="2965" builtinId="30" hidden="1"/>
    <cellStyle name="20% - Accent1" xfId="3005" builtinId="30" hidden="1"/>
    <cellStyle name="20% - Accent1" xfId="3043" builtinId="30" hidden="1"/>
    <cellStyle name="20% - Accent1" xfId="3086" builtinId="30" hidden="1"/>
    <cellStyle name="20% - Accent1" xfId="3132" builtinId="30" hidden="1"/>
    <cellStyle name="20% - Accent1" xfId="3174" builtinId="30" hidden="1"/>
    <cellStyle name="20% - Accent1" xfId="3223" builtinId="30" hidden="1"/>
    <cellStyle name="20% - Accent1" xfId="3264" builtinId="30" hidden="1"/>
    <cellStyle name="20% - Accent1" xfId="3298" builtinId="30" hidden="1"/>
    <cellStyle name="20% - Accent2" xfId="30" builtinId="34" hidden="1"/>
    <cellStyle name="20% - Accent2" xfId="84" builtinId="34" hidden="1"/>
    <cellStyle name="20% - Accent2" xfId="127" builtinId="34" hidden="1"/>
    <cellStyle name="20% - Accent2" xfId="176" builtinId="34" hidden="1"/>
    <cellStyle name="20% - Accent2" xfId="226" builtinId="34" hidden="1"/>
    <cellStyle name="20% - Accent2" xfId="265" builtinId="34" hidden="1"/>
    <cellStyle name="20% - Accent2" xfId="313" builtinId="34" hidden="1"/>
    <cellStyle name="20% - Accent2" xfId="348" builtinId="34" hidden="1"/>
    <cellStyle name="20% - Accent2" xfId="397" builtinId="34" hidden="1"/>
    <cellStyle name="20% - Accent2" xfId="437" builtinId="34" hidden="1"/>
    <cellStyle name="20% - Accent2" xfId="474" builtinId="34" hidden="1"/>
    <cellStyle name="20% - Accent2" xfId="514" builtinId="34" hidden="1"/>
    <cellStyle name="20% - Accent2" xfId="561" builtinId="34" hidden="1"/>
    <cellStyle name="20% - Accent2" xfId="609" builtinId="34" hidden="1"/>
    <cellStyle name="20% - Accent2" xfId="648" builtinId="34" hidden="1"/>
    <cellStyle name="20% - Accent2" xfId="695" builtinId="34" hidden="1"/>
    <cellStyle name="20% - Accent2" xfId="731" builtinId="34" hidden="1"/>
    <cellStyle name="20% - Accent2" xfId="780" builtinId="34" hidden="1"/>
    <cellStyle name="20% - Accent2" xfId="819" builtinId="34" hidden="1"/>
    <cellStyle name="20% - Accent2" xfId="854" builtinId="34" hidden="1"/>
    <cellStyle name="20% - Accent2" xfId="892" builtinId="34" hidden="1"/>
    <cellStyle name="20% - Accent2" xfId="843" builtinId="34" hidden="1"/>
    <cellStyle name="20% - Accent2" xfId="945" builtinId="34" hidden="1"/>
    <cellStyle name="20% - Accent2" xfId="985" builtinId="34" hidden="1"/>
    <cellStyle name="20% - Accent2" xfId="1031" builtinId="34" hidden="1"/>
    <cellStyle name="20% - Accent2" xfId="1067" builtinId="34" hidden="1"/>
    <cellStyle name="20% - Accent2" xfId="1116" builtinId="34" hidden="1"/>
    <cellStyle name="20% - Accent2" xfId="1157" builtinId="34" hidden="1"/>
    <cellStyle name="20% - Accent2" xfId="1193" builtinId="34" hidden="1"/>
    <cellStyle name="20% - Accent2" xfId="1233" builtinId="34" hidden="1"/>
    <cellStyle name="20% - Accent2" xfId="1024" builtinId="34" hidden="1"/>
    <cellStyle name="20% - Accent2" xfId="1274" builtinId="34" hidden="1"/>
    <cellStyle name="20% - Accent2" xfId="1311" builtinId="34" hidden="1"/>
    <cellStyle name="20% - Accent2" xfId="1354" builtinId="34" hidden="1"/>
    <cellStyle name="20% - Accent2" xfId="1386" builtinId="34" hidden="1"/>
    <cellStyle name="20% - Accent2" xfId="1431" builtinId="34" hidden="1"/>
    <cellStyle name="20% - Accent2" xfId="1467" builtinId="34" hidden="1"/>
    <cellStyle name="20% - Accent2" xfId="1500" builtinId="34" hidden="1"/>
    <cellStyle name="20% - Accent2" xfId="1536" builtinId="34" hidden="1"/>
    <cellStyle name="20% - Accent2" xfId="197" builtinId="34" hidden="1"/>
    <cellStyle name="20% - Accent2" xfId="1574" builtinId="34" hidden="1"/>
    <cellStyle name="20% - Accent2" xfId="1608" builtinId="34" hidden="1"/>
    <cellStyle name="20% - Accent2" xfId="1661" builtinId="34" hidden="1"/>
    <cellStyle name="20% - Accent2" xfId="1714" builtinId="34" hidden="1"/>
    <cellStyle name="20% - Accent2" xfId="1764" builtinId="34" hidden="1"/>
    <cellStyle name="20% - Accent2" xfId="1808" builtinId="34" hidden="1"/>
    <cellStyle name="20% - Accent2" xfId="1845" builtinId="34" hidden="1"/>
    <cellStyle name="20% - Accent2" xfId="1885" builtinId="34" hidden="1"/>
    <cellStyle name="20% - Accent2" xfId="1923" builtinId="34" hidden="1"/>
    <cellStyle name="20% - Accent2" xfId="1958" builtinId="34" hidden="1"/>
    <cellStyle name="20% - Accent2" xfId="2011" builtinId="34" hidden="1"/>
    <cellStyle name="20% - Accent2" xfId="2062" builtinId="34" hidden="1"/>
    <cellStyle name="20% - Accent2" xfId="2106" builtinId="34" hidden="1"/>
    <cellStyle name="20% - Accent2" xfId="2142" builtinId="34" hidden="1"/>
    <cellStyle name="20% - Accent2" xfId="2182" builtinId="34" hidden="1"/>
    <cellStyle name="20% - Accent2" xfId="2220" builtinId="34" hidden="1"/>
    <cellStyle name="20% - Accent2" xfId="1948" builtinId="34" hidden="1"/>
    <cellStyle name="20% - Accent2" xfId="2293" builtinId="34" hidden="1"/>
    <cellStyle name="20% - Accent2" xfId="2343" builtinId="34" hidden="1"/>
    <cellStyle name="20% - Accent2" xfId="2387" builtinId="34" hidden="1"/>
    <cellStyle name="20% - Accent2" xfId="2424" builtinId="34" hidden="1"/>
    <cellStyle name="20% - Accent2" xfId="2464" builtinId="34" hidden="1"/>
    <cellStyle name="20% - Accent2" xfId="2502" builtinId="34" hidden="1"/>
    <cellStyle name="20% - Accent2" xfId="2527" builtinId="34" hidden="1"/>
    <cellStyle name="20% - Accent2" xfId="2577" builtinId="34" hidden="1"/>
    <cellStyle name="20% - Accent2" xfId="2626" builtinId="34" hidden="1"/>
    <cellStyle name="20% - Accent2" xfId="2668" builtinId="34" hidden="1"/>
    <cellStyle name="20% - Accent2" xfId="2704" builtinId="34" hidden="1"/>
    <cellStyle name="20% - Accent2" xfId="2744" builtinId="34" hidden="1"/>
    <cellStyle name="20% - Accent2" xfId="2782" builtinId="34" hidden="1"/>
    <cellStyle name="20% - Accent2" xfId="2269" builtinId="34" hidden="1"/>
    <cellStyle name="20% - Accent2" xfId="2841" builtinId="34" hidden="1"/>
    <cellStyle name="20% - Accent2" xfId="2889" builtinId="34" hidden="1"/>
    <cellStyle name="20% - Accent2" xfId="2932" builtinId="34" hidden="1"/>
    <cellStyle name="20% - Accent2" xfId="2969" builtinId="34" hidden="1"/>
    <cellStyle name="20% - Accent2" xfId="3009" builtinId="34" hidden="1"/>
    <cellStyle name="20% - Accent2" xfId="3047" builtinId="34" hidden="1"/>
    <cellStyle name="20% - Accent2" xfId="3090" builtinId="34" hidden="1"/>
    <cellStyle name="20% - Accent2" xfId="3136" builtinId="34" hidden="1"/>
    <cellStyle name="20% - Accent2" xfId="3178" builtinId="34" hidden="1"/>
    <cellStyle name="20% - Accent2" xfId="3227" builtinId="34" hidden="1"/>
    <cellStyle name="20% - Accent2" xfId="3268" builtinId="34" hidden="1"/>
    <cellStyle name="20% - Accent2" xfId="3302" builtinId="34" hidden="1"/>
    <cellStyle name="20% - Accent3" xfId="34" builtinId="38" hidden="1"/>
    <cellStyle name="20% - Accent3" xfId="88" builtinId="38" hidden="1"/>
    <cellStyle name="20% - Accent3" xfId="131" builtinId="38" hidden="1"/>
    <cellStyle name="20% - Accent3" xfId="180" builtinId="38" hidden="1"/>
    <cellStyle name="20% - Accent3" xfId="230" builtinId="38" hidden="1"/>
    <cellStyle name="20% - Accent3" xfId="269" builtinId="38" hidden="1"/>
    <cellStyle name="20% - Accent3" xfId="317" builtinId="38" hidden="1"/>
    <cellStyle name="20% - Accent3" xfId="352" builtinId="38" hidden="1"/>
    <cellStyle name="20% - Accent3" xfId="401" builtinId="38" hidden="1"/>
    <cellStyle name="20% - Accent3" xfId="441" builtinId="38" hidden="1"/>
    <cellStyle name="20% - Accent3" xfId="478" builtinId="38" hidden="1"/>
    <cellStyle name="20% - Accent3" xfId="518" builtinId="38" hidden="1"/>
    <cellStyle name="20% - Accent3" xfId="565" builtinId="38" hidden="1"/>
    <cellStyle name="20% - Accent3" xfId="613" builtinId="38" hidden="1"/>
    <cellStyle name="20% - Accent3" xfId="652" builtinId="38" hidden="1"/>
    <cellStyle name="20% - Accent3" xfId="699" builtinId="38" hidden="1"/>
    <cellStyle name="20% - Accent3" xfId="735" builtinId="38" hidden="1"/>
    <cellStyle name="20% - Accent3" xfId="784" builtinId="38" hidden="1"/>
    <cellStyle name="20% - Accent3" xfId="823" builtinId="38" hidden="1"/>
    <cellStyle name="20% - Accent3" xfId="858" builtinId="38" hidden="1"/>
    <cellStyle name="20% - Accent3" xfId="896" builtinId="38" hidden="1"/>
    <cellStyle name="20% - Accent3" xfId="581" builtinId="38" hidden="1"/>
    <cellStyle name="20% - Accent3" xfId="949" builtinId="38" hidden="1"/>
    <cellStyle name="20% - Accent3" xfId="989" builtinId="38" hidden="1"/>
    <cellStyle name="20% - Accent3" xfId="1035" builtinId="38" hidden="1"/>
    <cellStyle name="20% - Accent3" xfId="1071" builtinId="38" hidden="1"/>
    <cellStyle name="20% - Accent3" xfId="1120" builtinId="38" hidden="1"/>
    <cellStyle name="20% - Accent3" xfId="1161" builtinId="38" hidden="1"/>
    <cellStyle name="20% - Accent3" xfId="1197" builtinId="38" hidden="1"/>
    <cellStyle name="20% - Accent3" xfId="1237" builtinId="38" hidden="1"/>
    <cellStyle name="20% - Accent3" xfId="1060" builtinId="38" hidden="1"/>
    <cellStyle name="20% - Accent3" xfId="1278" builtinId="38" hidden="1"/>
    <cellStyle name="20% - Accent3" xfId="1315" builtinId="38" hidden="1"/>
    <cellStyle name="20% - Accent3" xfId="1358" builtinId="38" hidden="1"/>
    <cellStyle name="20% - Accent3" xfId="1390" builtinId="38" hidden="1"/>
    <cellStyle name="20% - Accent3" xfId="1435" builtinId="38" hidden="1"/>
    <cellStyle name="20% - Accent3" xfId="1471" builtinId="38" hidden="1"/>
    <cellStyle name="20% - Accent3" xfId="1504" builtinId="38" hidden="1"/>
    <cellStyle name="20% - Accent3" xfId="1540" builtinId="38" hidden="1"/>
    <cellStyle name="20% - Accent3" xfId="390" builtinId="38" hidden="1"/>
    <cellStyle name="20% - Accent3" xfId="1578" builtinId="38" hidden="1"/>
    <cellStyle name="20% - Accent3" xfId="1612" builtinId="38" hidden="1"/>
    <cellStyle name="20% - Accent3" xfId="1665" builtinId="38" hidden="1"/>
    <cellStyle name="20% - Accent3" xfId="1718" builtinId="38" hidden="1"/>
    <cellStyle name="20% - Accent3" xfId="1768" builtinId="38" hidden="1"/>
    <cellStyle name="20% - Accent3" xfId="1812" builtinId="38" hidden="1"/>
    <cellStyle name="20% - Accent3" xfId="1849" builtinId="38" hidden="1"/>
    <cellStyle name="20% - Accent3" xfId="1889" builtinId="38" hidden="1"/>
    <cellStyle name="20% - Accent3" xfId="1927" builtinId="38" hidden="1"/>
    <cellStyle name="20% - Accent3" xfId="1962" builtinId="38" hidden="1"/>
    <cellStyle name="20% - Accent3" xfId="2015" builtinId="38" hidden="1"/>
    <cellStyle name="20% - Accent3" xfId="2066" builtinId="38" hidden="1"/>
    <cellStyle name="20% - Accent3" xfId="2110" builtinId="38" hidden="1"/>
    <cellStyle name="20% - Accent3" xfId="2146" builtinId="38" hidden="1"/>
    <cellStyle name="20% - Accent3" xfId="2186" builtinId="38" hidden="1"/>
    <cellStyle name="20% - Accent3" xfId="2224" builtinId="38" hidden="1"/>
    <cellStyle name="20% - Accent3" xfId="2244" builtinId="38" hidden="1"/>
    <cellStyle name="20% - Accent3" xfId="2297" builtinId="38" hidden="1"/>
    <cellStyle name="20% - Accent3" xfId="2347" builtinId="38" hidden="1"/>
    <cellStyle name="20% - Accent3" xfId="2391" builtinId="38" hidden="1"/>
    <cellStyle name="20% - Accent3" xfId="2428" builtinId="38" hidden="1"/>
    <cellStyle name="20% - Accent3" xfId="2468" builtinId="38" hidden="1"/>
    <cellStyle name="20% - Accent3" xfId="2506" builtinId="38" hidden="1"/>
    <cellStyle name="20% - Accent3" xfId="2531" builtinId="38" hidden="1"/>
    <cellStyle name="20% - Accent3" xfId="2581" builtinId="38" hidden="1"/>
    <cellStyle name="20% - Accent3" xfId="2630" builtinId="38" hidden="1"/>
    <cellStyle name="20% - Accent3" xfId="2672" builtinId="38" hidden="1"/>
    <cellStyle name="20% - Accent3" xfId="2708" builtinId="38" hidden="1"/>
    <cellStyle name="20% - Accent3" xfId="2748" builtinId="38" hidden="1"/>
    <cellStyle name="20% - Accent3" xfId="2786" builtinId="38" hidden="1"/>
    <cellStyle name="20% - Accent3" xfId="2805" builtinId="38" hidden="1"/>
    <cellStyle name="20% - Accent3" xfId="2845" builtinId="38" hidden="1"/>
    <cellStyle name="20% - Accent3" xfId="2893" builtinId="38" hidden="1"/>
    <cellStyle name="20% - Accent3" xfId="2936" builtinId="38" hidden="1"/>
    <cellStyle name="20% - Accent3" xfId="2973" builtinId="38" hidden="1"/>
    <cellStyle name="20% - Accent3" xfId="3013" builtinId="38" hidden="1"/>
    <cellStyle name="20% - Accent3" xfId="3051" builtinId="38" hidden="1"/>
    <cellStyle name="20% - Accent3" xfId="3094" builtinId="38" hidden="1"/>
    <cellStyle name="20% - Accent3" xfId="3140" builtinId="38" hidden="1"/>
    <cellStyle name="20% - Accent3" xfId="3182" builtinId="38" hidden="1"/>
    <cellStyle name="20% - Accent3" xfId="3231" builtinId="38" hidden="1"/>
    <cellStyle name="20% - Accent3" xfId="3272" builtinId="38" hidden="1"/>
    <cellStyle name="20% - Accent3" xfId="3306" builtinId="38" hidden="1"/>
    <cellStyle name="20% - Accent4" xfId="38" builtinId="42" hidden="1"/>
    <cellStyle name="20% - Accent4" xfId="92" builtinId="42" hidden="1"/>
    <cellStyle name="20% - Accent4" xfId="135" builtinId="42" hidden="1"/>
    <cellStyle name="20% - Accent4" xfId="184" builtinId="42" hidden="1"/>
    <cellStyle name="20% - Accent4" xfId="234" builtinId="42" hidden="1"/>
    <cellStyle name="20% - Accent4" xfId="273" builtinId="42" hidden="1"/>
    <cellStyle name="20% - Accent4" xfId="321" builtinId="42" hidden="1"/>
    <cellStyle name="20% - Accent4" xfId="356" builtinId="42" hidden="1"/>
    <cellStyle name="20% - Accent4" xfId="405" builtinId="42" hidden="1"/>
    <cellStyle name="20% - Accent4" xfId="445" builtinId="42" hidden="1"/>
    <cellStyle name="20% - Accent4" xfId="482" builtinId="42" hidden="1"/>
    <cellStyle name="20% - Accent4" xfId="522" builtinId="42" hidden="1"/>
    <cellStyle name="20% - Accent4" xfId="569" builtinId="42" hidden="1"/>
    <cellStyle name="20% - Accent4" xfId="617" builtinId="42" hidden="1"/>
    <cellStyle name="20% - Accent4" xfId="656" builtinId="42" hidden="1"/>
    <cellStyle name="20% - Accent4" xfId="703" builtinId="42" hidden="1"/>
    <cellStyle name="20% - Accent4" xfId="739" builtinId="42" hidden="1"/>
    <cellStyle name="20% - Accent4" xfId="788" builtinId="42" hidden="1"/>
    <cellStyle name="20% - Accent4" xfId="827" builtinId="42" hidden="1"/>
    <cellStyle name="20% - Accent4" xfId="862" builtinId="42" hidden="1"/>
    <cellStyle name="20% - Accent4" xfId="900" builtinId="42" hidden="1"/>
    <cellStyle name="20% - Accent4" xfId="542" builtinId="42" hidden="1"/>
    <cellStyle name="20% - Accent4" xfId="953" builtinId="42" hidden="1"/>
    <cellStyle name="20% - Accent4" xfId="993" builtinId="42" hidden="1"/>
    <cellStyle name="20% - Accent4" xfId="1039" builtinId="42" hidden="1"/>
    <cellStyle name="20% - Accent4" xfId="1075" builtinId="42" hidden="1"/>
    <cellStyle name="20% - Accent4" xfId="1124" builtinId="42" hidden="1"/>
    <cellStyle name="20% - Accent4" xfId="1165" builtinId="42" hidden="1"/>
    <cellStyle name="20% - Accent4" xfId="1201" builtinId="42" hidden="1"/>
    <cellStyle name="20% - Accent4" xfId="1241" builtinId="42" hidden="1"/>
    <cellStyle name="20% - Accent4" xfId="978" builtinId="42" hidden="1"/>
    <cellStyle name="20% - Accent4" xfId="1282" builtinId="42" hidden="1"/>
    <cellStyle name="20% - Accent4" xfId="1319" builtinId="42" hidden="1"/>
    <cellStyle name="20% - Accent4" xfId="1362" builtinId="42" hidden="1"/>
    <cellStyle name="20% - Accent4" xfId="1394" builtinId="42" hidden="1"/>
    <cellStyle name="20% - Accent4" xfId="1439" builtinId="42" hidden="1"/>
    <cellStyle name="20% - Accent4" xfId="1475" builtinId="42" hidden="1"/>
    <cellStyle name="20% - Accent4" xfId="1508" builtinId="42" hidden="1"/>
    <cellStyle name="20% - Accent4" xfId="1544" builtinId="42" hidden="1"/>
    <cellStyle name="20% - Accent4" xfId="467" builtinId="42" hidden="1"/>
    <cellStyle name="20% - Accent4" xfId="1582" builtinId="42" hidden="1"/>
    <cellStyle name="20% - Accent4" xfId="1616" builtinId="42" hidden="1"/>
    <cellStyle name="20% - Accent4" xfId="1669" builtinId="42" hidden="1"/>
    <cellStyle name="20% - Accent4" xfId="1722" builtinId="42" hidden="1"/>
    <cellStyle name="20% - Accent4" xfId="1772" builtinId="42" hidden="1"/>
    <cellStyle name="20% - Accent4" xfId="1816" builtinId="42" hidden="1"/>
    <cellStyle name="20% - Accent4" xfId="1853" builtinId="42" hidden="1"/>
    <cellStyle name="20% - Accent4" xfId="1893" builtinId="42" hidden="1"/>
    <cellStyle name="20% - Accent4" xfId="1931" builtinId="42" hidden="1"/>
    <cellStyle name="20% - Accent4" xfId="1966" builtinId="42" hidden="1"/>
    <cellStyle name="20% - Accent4" xfId="2019" builtinId="42" hidden="1"/>
    <cellStyle name="20% - Accent4" xfId="2070" builtinId="42" hidden="1"/>
    <cellStyle name="20% - Accent4" xfId="2114" builtinId="42" hidden="1"/>
    <cellStyle name="20% - Accent4" xfId="2150" builtinId="42" hidden="1"/>
    <cellStyle name="20% - Accent4" xfId="2190" builtinId="42" hidden="1"/>
    <cellStyle name="20% - Accent4" xfId="2228" builtinId="42" hidden="1"/>
    <cellStyle name="20% - Accent4" xfId="2248" builtinId="42" hidden="1"/>
    <cellStyle name="20% - Accent4" xfId="2301" builtinId="42" hidden="1"/>
    <cellStyle name="20% - Accent4" xfId="2351" builtinId="42" hidden="1"/>
    <cellStyle name="20% - Accent4" xfId="2395" builtinId="42" hidden="1"/>
    <cellStyle name="20% - Accent4" xfId="2432" builtinId="42" hidden="1"/>
    <cellStyle name="20% - Accent4" xfId="2472" builtinId="42" hidden="1"/>
    <cellStyle name="20% - Accent4" xfId="2510" builtinId="42" hidden="1"/>
    <cellStyle name="20% - Accent4" xfId="2535" builtinId="42" hidden="1"/>
    <cellStyle name="20% - Accent4" xfId="2585" builtinId="42" hidden="1"/>
    <cellStyle name="20% - Accent4" xfId="2634" builtinId="42" hidden="1"/>
    <cellStyle name="20% - Accent4" xfId="2676" builtinId="42" hidden="1"/>
    <cellStyle name="20% - Accent4" xfId="2712" builtinId="42" hidden="1"/>
    <cellStyle name="20% - Accent4" xfId="2752" builtinId="42" hidden="1"/>
    <cellStyle name="20% - Accent4" xfId="2790" builtinId="42" hidden="1"/>
    <cellStyle name="20% - Accent4" xfId="2809" builtinId="42" hidden="1"/>
    <cellStyle name="20% - Accent4" xfId="2849" builtinId="42" hidden="1"/>
    <cellStyle name="20% - Accent4" xfId="2897" builtinId="42" hidden="1"/>
    <cellStyle name="20% - Accent4" xfId="2940" builtinId="42" hidden="1"/>
    <cellStyle name="20% - Accent4" xfId="2977" builtinId="42" hidden="1"/>
    <cellStyle name="20% - Accent4" xfId="3017" builtinId="42" hidden="1"/>
    <cellStyle name="20% - Accent4" xfId="3055" builtinId="42" hidden="1"/>
    <cellStyle name="20% - Accent4" xfId="3098" builtinId="42" hidden="1"/>
    <cellStyle name="20% - Accent4" xfId="3144" builtinId="42" hidden="1"/>
    <cellStyle name="20% - Accent4" xfId="3186" builtinId="42" hidden="1"/>
    <cellStyle name="20% - Accent4" xfId="3235" builtinId="42" hidden="1"/>
    <cellStyle name="20% - Accent4" xfId="3276" builtinId="42" hidden="1"/>
    <cellStyle name="20% - Accent4" xfId="3310" builtinId="42" hidden="1"/>
    <cellStyle name="20% - Accent5" xfId="42" builtinId="46" hidden="1"/>
    <cellStyle name="20% - Accent5" xfId="96" builtinId="46" hidden="1"/>
    <cellStyle name="20% - Accent5" xfId="139" builtinId="46" hidden="1"/>
    <cellStyle name="20% - Accent5" xfId="188" builtinId="46" hidden="1"/>
    <cellStyle name="20% - Accent5" xfId="238" builtinId="46" hidden="1"/>
    <cellStyle name="20% - Accent5" xfId="277" builtinId="46" hidden="1"/>
    <cellStyle name="20% - Accent5" xfId="325" builtinId="46" hidden="1"/>
    <cellStyle name="20% - Accent5" xfId="360" builtinId="46" hidden="1"/>
    <cellStyle name="20% - Accent5" xfId="409" builtinId="46" hidden="1"/>
    <cellStyle name="20% - Accent5" xfId="449" builtinId="46" hidden="1"/>
    <cellStyle name="20% - Accent5" xfId="486" builtinId="46" hidden="1"/>
    <cellStyle name="20% - Accent5" xfId="526" builtinId="46" hidden="1"/>
    <cellStyle name="20% - Accent5" xfId="573" builtinId="46" hidden="1"/>
    <cellStyle name="20% - Accent5" xfId="621" builtinId="46" hidden="1"/>
    <cellStyle name="20% - Accent5" xfId="660" builtinId="46" hidden="1"/>
    <cellStyle name="20% - Accent5" xfId="707" builtinId="46" hidden="1"/>
    <cellStyle name="20% - Accent5" xfId="743" builtinId="46" hidden="1"/>
    <cellStyle name="20% - Accent5" xfId="792" builtinId="46" hidden="1"/>
    <cellStyle name="20% - Accent5" xfId="831" builtinId="46" hidden="1"/>
    <cellStyle name="20% - Accent5" xfId="866" builtinId="46" hidden="1"/>
    <cellStyle name="20% - Accent5" xfId="904" builtinId="46" hidden="1"/>
    <cellStyle name="20% - Accent5" xfId="536" builtinId="46" hidden="1"/>
    <cellStyle name="20% - Accent5" xfId="957" builtinId="46" hidden="1"/>
    <cellStyle name="20% - Accent5" xfId="997" builtinId="46" hidden="1"/>
    <cellStyle name="20% - Accent5" xfId="1043" builtinId="46" hidden="1"/>
    <cellStyle name="20% - Accent5" xfId="1079" builtinId="46" hidden="1"/>
    <cellStyle name="20% - Accent5" xfId="1128" builtinId="46" hidden="1"/>
    <cellStyle name="20% - Accent5" xfId="1169" builtinId="46" hidden="1"/>
    <cellStyle name="20% - Accent5" xfId="1205" builtinId="46" hidden="1"/>
    <cellStyle name="20% - Accent5" xfId="1245" builtinId="46" hidden="1"/>
    <cellStyle name="20% - Accent5" xfId="1226" builtinId="46" hidden="1"/>
    <cellStyle name="20% - Accent5" xfId="1286" builtinId="46" hidden="1"/>
    <cellStyle name="20% - Accent5" xfId="1323" builtinId="46" hidden="1"/>
    <cellStyle name="20% - Accent5" xfId="1366" builtinId="46" hidden="1"/>
    <cellStyle name="20% - Accent5" xfId="1398" builtinId="46" hidden="1"/>
    <cellStyle name="20% - Accent5" xfId="1443" builtinId="46" hidden="1"/>
    <cellStyle name="20% - Accent5" xfId="1479" builtinId="46" hidden="1"/>
    <cellStyle name="20% - Accent5" xfId="1512" builtinId="46" hidden="1"/>
    <cellStyle name="20% - Accent5" xfId="1548" builtinId="46" hidden="1"/>
    <cellStyle name="20% - Accent5" xfId="158" builtinId="46" hidden="1"/>
    <cellStyle name="20% - Accent5" xfId="1586" builtinId="46" hidden="1"/>
    <cellStyle name="20% - Accent5" xfId="1620" builtinId="46" hidden="1"/>
    <cellStyle name="20% - Accent5" xfId="1673" builtinId="46" hidden="1"/>
    <cellStyle name="20% - Accent5" xfId="1726" builtinId="46" hidden="1"/>
    <cellStyle name="20% - Accent5" xfId="1776" builtinId="46" hidden="1"/>
    <cellStyle name="20% - Accent5" xfId="1820" builtinId="46" hidden="1"/>
    <cellStyle name="20% - Accent5" xfId="1857" builtinId="46" hidden="1"/>
    <cellStyle name="20% - Accent5" xfId="1897" builtinId="46" hidden="1"/>
    <cellStyle name="20% - Accent5" xfId="1935" builtinId="46" hidden="1"/>
    <cellStyle name="20% - Accent5" xfId="1970" builtinId="46" hidden="1"/>
    <cellStyle name="20% - Accent5" xfId="2023" builtinId="46" hidden="1"/>
    <cellStyle name="20% - Accent5" xfId="2074" builtinId="46" hidden="1"/>
    <cellStyle name="20% - Accent5" xfId="2118" builtinId="46" hidden="1"/>
    <cellStyle name="20% - Accent5" xfId="2154" builtinId="46" hidden="1"/>
    <cellStyle name="20% - Accent5" xfId="2194" builtinId="46" hidden="1"/>
    <cellStyle name="20% - Accent5" xfId="2232" builtinId="46" hidden="1"/>
    <cellStyle name="20% - Accent5" xfId="2252" builtinId="46" hidden="1"/>
    <cellStyle name="20% - Accent5" xfId="2305" builtinId="46" hidden="1"/>
    <cellStyle name="20% - Accent5" xfId="2355" builtinId="46" hidden="1"/>
    <cellStyle name="20% - Accent5" xfId="2399" builtinId="46" hidden="1"/>
    <cellStyle name="20% - Accent5" xfId="2436" builtinId="46" hidden="1"/>
    <cellStyle name="20% - Accent5" xfId="2476" builtinId="46" hidden="1"/>
    <cellStyle name="20% - Accent5" xfId="2514" builtinId="46" hidden="1"/>
    <cellStyle name="20% - Accent5" xfId="2539" builtinId="46" hidden="1"/>
    <cellStyle name="20% - Accent5" xfId="2589" builtinId="46" hidden="1"/>
    <cellStyle name="20% - Accent5" xfId="2638" builtinId="46" hidden="1"/>
    <cellStyle name="20% - Accent5" xfId="2680" builtinId="46" hidden="1"/>
    <cellStyle name="20% - Accent5" xfId="2716" builtinId="46" hidden="1"/>
    <cellStyle name="20% - Accent5" xfId="2756" builtinId="46" hidden="1"/>
    <cellStyle name="20% - Accent5" xfId="2794" builtinId="46" hidden="1"/>
    <cellStyle name="20% - Accent5" xfId="2813" builtinId="46" hidden="1"/>
    <cellStyle name="20% - Accent5" xfId="2853" builtinId="46" hidden="1"/>
    <cellStyle name="20% - Accent5" xfId="2901" builtinId="46" hidden="1"/>
    <cellStyle name="20% - Accent5" xfId="2944" builtinId="46" hidden="1"/>
    <cellStyle name="20% - Accent5" xfId="2981" builtinId="46" hidden="1"/>
    <cellStyle name="20% - Accent5" xfId="3021" builtinId="46" hidden="1"/>
    <cellStyle name="20% - Accent5" xfId="3059" builtinId="46" hidden="1"/>
    <cellStyle name="20% - Accent5" xfId="3102" builtinId="46" hidden="1"/>
    <cellStyle name="20% - Accent5" xfId="3148" builtinId="46" hidden="1"/>
    <cellStyle name="20% - Accent5" xfId="3190" builtinId="46" hidden="1"/>
    <cellStyle name="20% - Accent5" xfId="3239" builtinId="46" hidden="1"/>
    <cellStyle name="20% - Accent5" xfId="3280" builtinId="46" hidden="1"/>
    <cellStyle name="20% - Accent5" xfId="3314" builtinId="46" hidden="1"/>
    <cellStyle name="20% - Accent6" xfId="46" builtinId="50" hidden="1"/>
    <cellStyle name="20% - Accent6" xfId="100" builtinId="50" hidden="1"/>
    <cellStyle name="20% - Accent6" xfId="143" builtinId="50" hidden="1"/>
    <cellStyle name="20% - Accent6" xfId="192" builtinId="50" hidden="1"/>
    <cellStyle name="20% - Accent6" xfId="242" builtinId="50" hidden="1"/>
    <cellStyle name="20% - Accent6" xfId="281" builtinId="50" hidden="1"/>
    <cellStyle name="20% - Accent6" xfId="329" builtinId="50" hidden="1"/>
    <cellStyle name="20% - Accent6" xfId="364" builtinId="50" hidden="1"/>
    <cellStyle name="20% - Accent6" xfId="413" builtinId="50" hidden="1"/>
    <cellStyle name="20% - Accent6" xfId="453" builtinId="50" hidden="1"/>
    <cellStyle name="20% - Accent6" xfId="490" builtinId="50" hidden="1"/>
    <cellStyle name="20% - Accent6" xfId="530" builtinId="50" hidden="1"/>
    <cellStyle name="20% - Accent6" xfId="577" builtinId="50" hidden="1"/>
    <cellStyle name="20% - Accent6" xfId="625" builtinId="50" hidden="1"/>
    <cellStyle name="20% - Accent6" xfId="664" builtinId="50" hidden="1"/>
    <cellStyle name="20% - Accent6" xfId="711" builtinId="50" hidden="1"/>
    <cellStyle name="20% - Accent6" xfId="747" builtinId="50" hidden="1"/>
    <cellStyle name="20% - Accent6" xfId="796" builtinId="50" hidden="1"/>
    <cellStyle name="20% - Accent6" xfId="835" builtinId="50" hidden="1"/>
    <cellStyle name="20% - Accent6" xfId="870" builtinId="50" hidden="1"/>
    <cellStyle name="20% - Accent6" xfId="908" builtinId="50" hidden="1"/>
    <cellStyle name="20% - Accent6" xfId="912" builtinId="50" hidden="1"/>
    <cellStyle name="20% - Accent6" xfId="961" builtinId="50" hidden="1"/>
    <cellStyle name="20% - Accent6" xfId="1001" builtinId="50" hidden="1"/>
    <cellStyle name="20% - Accent6" xfId="1047" builtinId="50" hidden="1"/>
    <cellStyle name="20% - Accent6" xfId="1083" builtinId="50" hidden="1"/>
    <cellStyle name="20% - Accent6" xfId="1132" builtinId="50" hidden="1"/>
    <cellStyle name="20% - Accent6" xfId="1173" builtinId="50" hidden="1"/>
    <cellStyle name="20% - Accent6" xfId="1209" builtinId="50" hidden="1"/>
    <cellStyle name="20% - Accent6" xfId="1249" builtinId="50" hidden="1"/>
    <cellStyle name="20% - Accent6" xfId="1148" builtinId="50" hidden="1"/>
    <cellStyle name="20% - Accent6" xfId="1290" builtinId="50" hidden="1"/>
    <cellStyle name="20% - Accent6" xfId="1327" builtinId="50" hidden="1"/>
    <cellStyle name="20% - Accent6" xfId="1370" builtinId="50" hidden="1"/>
    <cellStyle name="20% - Accent6" xfId="1402" builtinId="50" hidden="1"/>
    <cellStyle name="20% - Accent6" xfId="1447" builtinId="50" hidden="1"/>
    <cellStyle name="20% - Accent6" xfId="1483" builtinId="50" hidden="1"/>
    <cellStyle name="20% - Accent6" xfId="1516" builtinId="50" hidden="1"/>
    <cellStyle name="20% - Accent6" xfId="1552" builtinId="50" hidden="1"/>
    <cellStyle name="20% - Accent6" xfId="202" builtinId="50" hidden="1"/>
    <cellStyle name="20% - Accent6" xfId="1590" builtinId="50" hidden="1"/>
    <cellStyle name="20% - Accent6" xfId="1624" builtinId="50" hidden="1"/>
    <cellStyle name="20% - Accent6" xfId="1677" builtinId="50" hidden="1"/>
    <cellStyle name="20% - Accent6" xfId="1730" builtinId="50" hidden="1"/>
    <cellStyle name="20% - Accent6" xfId="1780" builtinId="50" hidden="1"/>
    <cellStyle name="20% - Accent6" xfId="1824" builtinId="50" hidden="1"/>
    <cellStyle name="20% - Accent6" xfId="1861" builtinId="50" hidden="1"/>
    <cellStyle name="20% - Accent6" xfId="1901" builtinId="50" hidden="1"/>
    <cellStyle name="20% - Accent6" xfId="1939" builtinId="50" hidden="1"/>
    <cellStyle name="20% - Accent6" xfId="1974" builtinId="50" hidden="1"/>
    <cellStyle name="20% - Accent6" xfId="2027" builtinId="50" hidden="1"/>
    <cellStyle name="20% - Accent6" xfId="2078" builtinId="50" hidden="1"/>
    <cellStyle name="20% - Accent6" xfId="2122" builtinId="50" hidden="1"/>
    <cellStyle name="20% - Accent6" xfId="2158" builtinId="50" hidden="1"/>
    <cellStyle name="20% - Accent6" xfId="2198" builtinId="50" hidden="1"/>
    <cellStyle name="20% - Accent6" xfId="2236" builtinId="50" hidden="1"/>
    <cellStyle name="20% - Accent6" xfId="2256" builtinId="50" hidden="1"/>
    <cellStyle name="20% - Accent6" xfId="2309" builtinId="50" hidden="1"/>
    <cellStyle name="20% - Accent6" xfId="2359" builtinId="50" hidden="1"/>
    <cellStyle name="20% - Accent6" xfId="2403" builtinId="50" hidden="1"/>
    <cellStyle name="20% - Accent6" xfId="2440" builtinId="50" hidden="1"/>
    <cellStyle name="20% - Accent6" xfId="2480" builtinId="50" hidden="1"/>
    <cellStyle name="20% - Accent6" xfId="2518" builtinId="50" hidden="1"/>
    <cellStyle name="20% - Accent6" xfId="2543" builtinId="50" hidden="1"/>
    <cellStyle name="20% - Accent6" xfId="2593" builtinId="50" hidden="1"/>
    <cellStyle name="20% - Accent6" xfId="2642" builtinId="50" hidden="1"/>
    <cellStyle name="20% - Accent6" xfId="2684" builtinId="50" hidden="1"/>
    <cellStyle name="20% - Accent6" xfId="2720" builtinId="50" hidden="1"/>
    <cellStyle name="20% - Accent6" xfId="2760" builtinId="50" hidden="1"/>
    <cellStyle name="20% - Accent6" xfId="2798" builtinId="50" hidden="1"/>
    <cellStyle name="20% - Accent6" xfId="2817" builtinId="50" hidden="1"/>
    <cellStyle name="20% - Accent6" xfId="2857" builtinId="50" hidden="1"/>
    <cellStyle name="20% - Accent6" xfId="2905" builtinId="50" hidden="1"/>
    <cellStyle name="20% - Accent6" xfId="2948" builtinId="50" hidden="1"/>
    <cellStyle name="20% - Accent6" xfId="2985" builtinId="50" hidden="1"/>
    <cellStyle name="20% - Accent6" xfId="3025" builtinId="50" hidden="1"/>
    <cellStyle name="20% - Accent6" xfId="3063" builtinId="50" hidden="1"/>
    <cellStyle name="20% - Accent6" xfId="3106" builtinId="50" hidden="1"/>
    <cellStyle name="20% - Accent6" xfId="3152" builtinId="50" hidden="1"/>
    <cellStyle name="20% - Accent6" xfId="3194" builtinId="50" hidden="1"/>
    <cellStyle name="20% - Accent6" xfId="3243" builtinId="50" hidden="1"/>
    <cellStyle name="20% - Accent6" xfId="3284" builtinId="50" hidden="1"/>
    <cellStyle name="20% - Accent6" xfId="3318" builtinId="50" hidden="1"/>
    <cellStyle name="40% - Accent1" xfId="27" builtinId="31" hidden="1"/>
    <cellStyle name="40% - Accent1" xfId="81" builtinId="31" hidden="1"/>
    <cellStyle name="40% - Accent1" xfId="124" builtinId="31" hidden="1"/>
    <cellStyle name="40% - Accent1" xfId="173" builtinId="31" hidden="1"/>
    <cellStyle name="40% - Accent1" xfId="223" builtinId="31" hidden="1"/>
    <cellStyle name="40% - Accent1" xfId="262" builtinId="31" hidden="1"/>
    <cellStyle name="40% - Accent1" xfId="310" builtinId="31" hidden="1"/>
    <cellStyle name="40% - Accent1" xfId="345" builtinId="31" hidden="1"/>
    <cellStyle name="40% - Accent1" xfId="394" builtinId="31" hidden="1"/>
    <cellStyle name="40% - Accent1" xfId="434" builtinId="31" hidden="1"/>
    <cellStyle name="40% - Accent1" xfId="471" builtinId="31" hidden="1"/>
    <cellStyle name="40% - Accent1" xfId="511" builtinId="31" hidden="1"/>
    <cellStyle name="40% - Accent1" xfId="558" builtinId="31" hidden="1"/>
    <cellStyle name="40% - Accent1" xfId="606" builtinId="31" hidden="1"/>
    <cellStyle name="40% - Accent1" xfId="645" builtinId="31" hidden="1"/>
    <cellStyle name="40% - Accent1" xfId="692" builtinId="31" hidden="1"/>
    <cellStyle name="40% - Accent1" xfId="728" builtinId="31" hidden="1"/>
    <cellStyle name="40% - Accent1" xfId="777" builtinId="31" hidden="1"/>
    <cellStyle name="40% - Accent1" xfId="816" builtinId="31" hidden="1"/>
    <cellStyle name="40% - Accent1" xfId="851" builtinId="31" hidden="1"/>
    <cellStyle name="40% - Accent1" xfId="889" builtinId="31" hidden="1"/>
    <cellStyle name="40% - Accent1" xfId="886" builtinId="31" hidden="1"/>
    <cellStyle name="40% - Accent1" xfId="942" builtinId="31" hidden="1"/>
    <cellStyle name="40% - Accent1" xfId="982" builtinId="31" hidden="1"/>
    <cellStyle name="40% - Accent1" xfId="1028" builtinId="31" hidden="1"/>
    <cellStyle name="40% - Accent1" xfId="1064" builtinId="31" hidden="1"/>
    <cellStyle name="40% - Accent1" xfId="1113" builtinId="31" hidden="1"/>
    <cellStyle name="40% - Accent1" xfId="1154" builtinId="31" hidden="1"/>
    <cellStyle name="40% - Accent1" xfId="1190" builtinId="31" hidden="1"/>
    <cellStyle name="40% - Accent1" xfId="1230" builtinId="31" hidden="1"/>
    <cellStyle name="40% - Accent1" xfId="1087" builtinId="31" hidden="1"/>
    <cellStyle name="40% - Accent1" xfId="1271" builtinId="31" hidden="1"/>
    <cellStyle name="40% - Accent1" xfId="1308" builtinId="31" hidden="1"/>
    <cellStyle name="40% - Accent1" xfId="1351" builtinId="31" hidden="1"/>
    <cellStyle name="40% - Accent1" xfId="1383" builtinId="31" hidden="1"/>
    <cellStyle name="40% - Accent1" xfId="1428" builtinId="31" hidden="1"/>
    <cellStyle name="40% - Accent1" xfId="1464" builtinId="31" hidden="1"/>
    <cellStyle name="40% - Accent1" xfId="1497" builtinId="31" hidden="1"/>
    <cellStyle name="40% - Accent1" xfId="1533" builtinId="31" hidden="1"/>
    <cellStyle name="40% - Accent1" xfId="341" builtinId="31" hidden="1"/>
    <cellStyle name="40% - Accent1" xfId="1571" builtinId="31" hidden="1"/>
    <cellStyle name="40% - Accent1" xfId="1605" builtinId="31" hidden="1"/>
    <cellStyle name="40% - Accent1" xfId="1658" builtinId="31" hidden="1"/>
    <cellStyle name="40% - Accent1" xfId="1711" builtinId="31" hidden="1"/>
    <cellStyle name="40% - Accent1" xfId="1761" builtinId="31" hidden="1"/>
    <cellStyle name="40% - Accent1" xfId="1805" builtinId="31" hidden="1"/>
    <cellStyle name="40% - Accent1" xfId="1842" builtinId="31" hidden="1"/>
    <cellStyle name="40% - Accent1" xfId="1882" builtinId="31" hidden="1"/>
    <cellStyle name="40% - Accent1" xfId="1920" builtinId="31" hidden="1"/>
    <cellStyle name="40% - Accent1" xfId="1955" builtinId="31" hidden="1"/>
    <cellStyle name="40% - Accent1" xfId="2008" builtinId="31" hidden="1"/>
    <cellStyle name="40% - Accent1" xfId="2059" builtinId="31" hidden="1"/>
    <cellStyle name="40% - Accent1" xfId="2103" builtinId="31" hidden="1"/>
    <cellStyle name="40% - Accent1" xfId="2139" builtinId="31" hidden="1"/>
    <cellStyle name="40% - Accent1" xfId="2179" builtinId="31" hidden="1"/>
    <cellStyle name="40% - Accent1" xfId="2217" builtinId="31" hidden="1"/>
    <cellStyle name="40% - Accent1" xfId="1978" builtinId="31" hidden="1"/>
    <cellStyle name="40% - Accent1" xfId="2290" builtinId="31" hidden="1"/>
    <cellStyle name="40% - Accent1" xfId="2340" builtinId="31" hidden="1"/>
    <cellStyle name="40% - Accent1" xfId="2384" builtinId="31" hidden="1"/>
    <cellStyle name="40% - Accent1" xfId="2421" builtinId="31" hidden="1"/>
    <cellStyle name="40% - Accent1" xfId="2461" builtinId="31" hidden="1"/>
    <cellStyle name="40% - Accent1" xfId="2499" builtinId="31" hidden="1"/>
    <cellStyle name="40% - Accent1" xfId="2524" builtinId="31" hidden="1"/>
    <cellStyle name="40% - Accent1" xfId="2574" builtinId="31" hidden="1"/>
    <cellStyle name="40% - Accent1" xfId="2623" builtinId="31" hidden="1"/>
    <cellStyle name="40% - Accent1" xfId="2665" builtinId="31" hidden="1"/>
    <cellStyle name="40% - Accent1" xfId="2701" builtinId="31" hidden="1"/>
    <cellStyle name="40% - Accent1" xfId="2741" builtinId="31" hidden="1"/>
    <cellStyle name="40% - Accent1" xfId="2779" builtinId="31" hidden="1"/>
    <cellStyle name="40% - Accent1" xfId="2546" builtinId="31" hidden="1"/>
    <cellStyle name="40% - Accent1" xfId="2838" builtinId="31" hidden="1"/>
    <cellStyle name="40% - Accent1" xfId="2886" builtinId="31" hidden="1"/>
    <cellStyle name="40% - Accent1" xfId="2929" builtinId="31" hidden="1"/>
    <cellStyle name="40% - Accent1" xfId="2966" builtinId="31" hidden="1"/>
    <cellStyle name="40% - Accent1" xfId="3006" builtinId="31" hidden="1"/>
    <cellStyle name="40% - Accent1" xfId="3044" builtinId="31" hidden="1"/>
    <cellStyle name="40% - Accent1" xfId="3087" builtinId="31" hidden="1"/>
    <cellStyle name="40% - Accent1" xfId="3133" builtinId="31" hidden="1"/>
    <cellStyle name="40% - Accent1" xfId="3175" builtinId="31" hidden="1"/>
    <cellStyle name="40% - Accent1" xfId="3224" builtinId="31" hidden="1"/>
    <cellStyle name="40% - Accent1" xfId="3265" builtinId="31" hidden="1"/>
    <cellStyle name="40% - Accent1" xfId="3299" builtinId="31" hidden="1"/>
    <cellStyle name="40% - Accent2" xfId="31" builtinId="35" hidden="1"/>
    <cellStyle name="40% - Accent2" xfId="85" builtinId="35" hidden="1"/>
    <cellStyle name="40% - Accent2" xfId="128" builtinId="35" hidden="1"/>
    <cellStyle name="40% - Accent2" xfId="177" builtinId="35" hidden="1"/>
    <cellStyle name="40% - Accent2" xfId="227" builtinId="35" hidden="1"/>
    <cellStyle name="40% - Accent2" xfId="266" builtinId="35" hidden="1"/>
    <cellStyle name="40% - Accent2" xfId="314" builtinId="35" hidden="1"/>
    <cellStyle name="40% - Accent2" xfId="349" builtinId="35" hidden="1"/>
    <cellStyle name="40% - Accent2" xfId="398" builtinId="35" hidden="1"/>
    <cellStyle name="40% - Accent2" xfId="438" builtinId="35" hidden="1"/>
    <cellStyle name="40% - Accent2" xfId="475" builtinId="35" hidden="1"/>
    <cellStyle name="40% - Accent2" xfId="515" builtinId="35" hidden="1"/>
    <cellStyle name="40% - Accent2" xfId="562" builtinId="35" hidden="1"/>
    <cellStyle name="40% - Accent2" xfId="610" builtinId="35" hidden="1"/>
    <cellStyle name="40% - Accent2" xfId="649" builtinId="35" hidden="1"/>
    <cellStyle name="40% - Accent2" xfId="696" builtinId="35" hidden="1"/>
    <cellStyle name="40% - Accent2" xfId="732" builtinId="35" hidden="1"/>
    <cellStyle name="40% - Accent2" xfId="781" builtinId="35" hidden="1"/>
    <cellStyle name="40% - Accent2" xfId="820" builtinId="35" hidden="1"/>
    <cellStyle name="40% - Accent2" xfId="855" builtinId="35" hidden="1"/>
    <cellStyle name="40% - Accent2" xfId="893" builtinId="35" hidden="1"/>
    <cellStyle name="40% - Accent2" xfId="811" builtinId="35" hidden="1"/>
    <cellStyle name="40% - Accent2" xfId="946" builtinId="35" hidden="1"/>
    <cellStyle name="40% - Accent2" xfId="986" builtinId="35" hidden="1"/>
    <cellStyle name="40% - Accent2" xfId="1032" builtinId="35" hidden="1"/>
    <cellStyle name="40% - Accent2" xfId="1068" builtinId="35" hidden="1"/>
    <cellStyle name="40% - Accent2" xfId="1117" builtinId="35" hidden="1"/>
    <cellStyle name="40% - Accent2" xfId="1158" builtinId="35" hidden="1"/>
    <cellStyle name="40% - Accent2" xfId="1194" builtinId="35" hidden="1"/>
    <cellStyle name="40% - Accent2" xfId="1234" builtinId="35" hidden="1"/>
    <cellStyle name="40% - Accent2" xfId="917" builtinId="35" hidden="1"/>
    <cellStyle name="40% - Accent2" xfId="1275" builtinId="35" hidden="1"/>
    <cellStyle name="40% - Accent2" xfId="1312" builtinId="35" hidden="1"/>
    <cellStyle name="40% - Accent2" xfId="1355" builtinId="35" hidden="1"/>
    <cellStyle name="40% - Accent2" xfId="1387" builtinId="35" hidden="1"/>
    <cellStyle name="40% - Accent2" xfId="1432" builtinId="35" hidden="1"/>
    <cellStyle name="40% - Accent2" xfId="1468" builtinId="35" hidden="1"/>
    <cellStyle name="40% - Accent2" xfId="1501" builtinId="35" hidden="1"/>
    <cellStyle name="40% - Accent2" xfId="1537" builtinId="35" hidden="1"/>
    <cellStyle name="40% - Accent2" xfId="306" builtinId="35" hidden="1"/>
    <cellStyle name="40% - Accent2" xfId="1575" builtinId="35" hidden="1"/>
    <cellStyle name="40% - Accent2" xfId="1609" builtinId="35" hidden="1"/>
    <cellStyle name="40% - Accent2" xfId="1662" builtinId="35" hidden="1"/>
    <cellStyle name="40% - Accent2" xfId="1715" builtinId="35" hidden="1"/>
    <cellStyle name="40% - Accent2" xfId="1765" builtinId="35" hidden="1"/>
    <cellStyle name="40% - Accent2" xfId="1809" builtinId="35" hidden="1"/>
    <cellStyle name="40% - Accent2" xfId="1846" builtinId="35" hidden="1"/>
    <cellStyle name="40% - Accent2" xfId="1886" builtinId="35" hidden="1"/>
    <cellStyle name="40% - Accent2" xfId="1924" builtinId="35" hidden="1"/>
    <cellStyle name="40% - Accent2" xfId="1959" builtinId="35" hidden="1"/>
    <cellStyle name="40% - Accent2" xfId="2012" builtinId="35" hidden="1"/>
    <cellStyle name="40% - Accent2" xfId="2063" builtinId="35" hidden="1"/>
    <cellStyle name="40% - Accent2" xfId="2107" builtinId="35" hidden="1"/>
    <cellStyle name="40% - Accent2" xfId="2143" builtinId="35" hidden="1"/>
    <cellStyle name="40% - Accent2" xfId="2183" builtinId="35" hidden="1"/>
    <cellStyle name="40% - Accent2" xfId="2221" builtinId="35" hidden="1"/>
    <cellStyle name="40% - Accent2" xfId="2241" builtinId="35" hidden="1"/>
    <cellStyle name="40% - Accent2" xfId="2294" builtinId="35" hidden="1"/>
    <cellStyle name="40% - Accent2" xfId="2344" builtinId="35" hidden="1"/>
    <cellStyle name="40% - Accent2" xfId="2388" builtinId="35" hidden="1"/>
    <cellStyle name="40% - Accent2" xfId="2425" builtinId="35" hidden="1"/>
    <cellStyle name="40% - Accent2" xfId="2465" builtinId="35" hidden="1"/>
    <cellStyle name="40% - Accent2" xfId="2503" builtinId="35" hidden="1"/>
    <cellStyle name="40% - Accent2" xfId="2528" builtinId="35" hidden="1"/>
    <cellStyle name="40% - Accent2" xfId="2578" builtinId="35" hidden="1"/>
    <cellStyle name="40% - Accent2" xfId="2627" builtinId="35" hidden="1"/>
    <cellStyle name="40% - Accent2" xfId="2669" builtinId="35" hidden="1"/>
    <cellStyle name="40% - Accent2" xfId="2705" builtinId="35" hidden="1"/>
    <cellStyle name="40% - Accent2" xfId="2745" builtinId="35" hidden="1"/>
    <cellStyle name="40% - Accent2" xfId="2783" builtinId="35" hidden="1"/>
    <cellStyle name="40% - Accent2" xfId="2312" builtinId="35" hidden="1"/>
    <cellStyle name="40% - Accent2" xfId="2842" builtinId="35" hidden="1"/>
    <cellStyle name="40% - Accent2" xfId="2890" builtinId="35" hidden="1"/>
    <cellStyle name="40% - Accent2" xfId="2933" builtinId="35" hidden="1"/>
    <cellStyle name="40% - Accent2" xfId="2970" builtinId="35" hidden="1"/>
    <cellStyle name="40% - Accent2" xfId="3010" builtinId="35" hidden="1"/>
    <cellStyle name="40% - Accent2" xfId="3048" builtinId="35" hidden="1"/>
    <cellStyle name="40% - Accent2" xfId="3091" builtinId="35" hidden="1"/>
    <cellStyle name="40% - Accent2" xfId="3137" builtinId="35" hidden="1"/>
    <cellStyle name="40% - Accent2" xfId="3179" builtinId="35" hidden="1"/>
    <cellStyle name="40% - Accent2" xfId="3228" builtinId="35" hidden="1"/>
    <cellStyle name="40% - Accent2" xfId="3269" builtinId="35" hidden="1"/>
    <cellStyle name="40% - Accent2" xfId="3303" builtinId="35" hidden="1"/>
    <cellStyle name="40% - Accent3" xfId="35" builtinId="39" hidden="1"/>
    <cellStyle name="40% - Accent3" xfId="89" builtinId="39" hidden="1"/>
    <cellStyle name="40% - Accent3" xfId="132" builtinId="39" hidden="1"/>
    <cellStyle name="40% - Accent3" xfId="181" builtinId="39" hidden="1"/>
    <cellStyle name="40% - Accent3" xfId="231" builtinId="39" hidden="1"/>
    <cellStyle name="40% - Accent3" xfId="270" builtinId="39" hidden="1"/>
    <cellStyle name="40% - Accent3" xfId="318" builtinId="39" hidden="1"/>
    <cellStyle name="40% - Accent3" xfId="353" builtinId="39" hidden="1"/>
    <cellStyle name="40% - Accent3" xfId="402" builtinId="39" hidden="1"/>
    <cellStyle name="40% - Accent3" xfId="442" builtinId="39" hidden="1"/>
    <cellStyle name="40% - Accent3" xfId="479" builtinId="39" hidden="1"/>
    <cellStyle name="40% - Accent3" xfId="519" builtinId="39" hidden="1"/>
    <cellStyle name="40% - Accent3" xfId="566" builtinId="39" hidden="1"/>
    <cellStyle name="40% - Accent3" xfId="614" builtinId="39" hidden="1"/>
    <cellStyle name="40% - Accent3" xfId="653" builtinId="39" hidden="1"/>
    <cellStyle name="40% - Accent3" xfId="700" builtinId="39" hidden="1"/>
    <cellStyle name="40% - Accent3" xfId="736" builtinId="39" hidden="1"/>
    <cellStyle name="40% - Accent3" xfId="785" builtinId="39" hidden="1"/>
    <cellStyle name="40% - Accent3" xfId="824" builtinId="39" hidden="1"/>
    <cellStyle name="40% - Accent3" xfId="859" builtinId="39" hidden="1"/>
    <cellStyle name="40% - Accent3" xfId="897" builtinId="39" hidden="1"/>
    <cellStyle name="40% - Accent3" xfId="583" builtinId="39" hidden="1"/>
    <cellStyle name="40% - Accent3" xfId="950" builtinId="39" hidden="1"/>
    <cellStyle name="40% - Accent3" xfId="990" builtinId="39" hidden="1"/>
    <cellStyle name="40% - Accent3" xfId="1036" builtinId="39" hidden="1"/>
    <cellStyle name="40% - Accent3" xfId="1072" builtinId="39" hidden="1"/>
    <cellStyle name="40% - Accent3" xfId="1121" builtinId="39" hidden="1"/>
    <cellStyle name="40% - Accent3" xfId="1162" builtinId="39" hidden="1"/>
    <cellStyle name="40% - Accent3" xfId="1198" builtinId="39" hidden="1"/>
    <cellStyle name="40% - Accent3" xfId="1238" builtinId="39" hidden="1"/>
    <cellStyle name="40% - Accent3" xfId="1054" builtinId="39" hidden="1"/>
    <cellStyle name="40% - Accent3" xfId="1279" builtinId="39" hidden="1"/>
    <cellStyle name="40% - Accent3" xfId="1316" builtinId="39" hidden="1"/>
    <cellStyle name="40% - Accent3" xfId="1359" builtinId="39" hidden="1"/>
    <cellStyle name="40% - Accent3" xfId="1391" builtinId="39" hidden="1"/>
    <cellStyle name="40% - Accent3" xfId="1436" builtinId="39" hidden="1"/>
    <cellStyle name="40% - Accent3" xfId="1472" builtinId="39" hidden="1"/>
    <cellStyle name="40% - Accent3" xfId="1505" builtinId="39" hidden="1"/>
    <cellStyle name="40% - Accent3" xfId="1541" builtinId="39" hidden="1"/>
    <cellStyle name="40% - Accent3" xfId="425" builtinId="39" hidden="1"/>
    <cellStyle name="40% - Accent3" xfId="1579" builtinId="39" hidden="1"/>
    <cellStyle name="40% - Accent3" xfId="1613" builtinId="39" hidden="1"/>
    <cellStyle name="40% - Accent3" xfId="1666" builtinId="39" hidden="1"/>
    <cellStyle name="40% - Accent3" xfId="1719" builtinId="39" hidden="1"/>
    <cellStyle name="40% - Accent3" xfId="1769" builtinId="39" hidden="1"/>
    <cellStyle name="40% - Accent3" xfId="1813" builtinId="39" hidden="1"/>
    <cellStyle name="40% - Accent3" xfId="1850" builtinId="39" hidden="1"/>
    <cellStyle name="40% - Accent3" xfId="1890" builtinId="39" hidden="1"/>
    <cellStyle name="40% - Accent3" xfId="1928" builtinId="39" hidden="1"/>
    <cellStyle name="40% - Accent3" xfId="1963" builtinId="39" hidden="1"/>
    <cellStyle name="40% - Accent3" xfId="2016" builtinId="39" hidden="1"/>
    <cellStyle name="40% - Accent3" xfId="2067" builtinId="39" hidden="1"/>
    <cellStyle name="40% - Accent3" xfId="2111" builtinId="39" hidden="1"/>
    <cellStyle name="40% - Accent3" xfId="2147" builtinId="39" hidden="1"/>
    <cellStyle name="40% - Accent3" xfId="2187" builtinId="39" hidden="1"/>
    <cellStyle name="40% - Accent3" xfId="2225" builtinId="39" hidden="1"/>
    <cellStyle name="40% - Accent3" xfId="2245" builtinId="39" hidden="1"/>
    <cellStyle name="40% - Accent3" xfId="2298" builtinId="39" hidden="1"/>
    <cellStyle name="40% - Accent3" xfId="2348" builtinId="39" hidden="1"/>
    <cellStyle name="40% - Accent3" xfId="2392" builtinId="39" hidden="1"/>
    <cellStyle name="40% - Accent3" xfId="2429" builtinId="39" hidden="1"/>
    <cellStyle name="40% - Accent3" xfId="2469" builtinId="39" hidden="1"/>
    <cellStyle name="40% - Accent3" xfId="2507" builtinId="39" hidden="1"/>
    <cellStyle name="40% - Accent3" xfId="2532" builtinId="39" hidden="1"/>
    <cellStyle name="40% - Accent3" xfId="2582" builtinId="39" hidden="1"/>
    <cellStyle name="40% - Accent3" xfId="2631" builtinId="39" hidden="1"/>
    <cellStyle name="40% - Accent3" xfId="2673" builtinId="39" hidden="1"/>
    <cellStyle name="40% - Accent3" xfId="2709" builtinId="39" hidden="1"/>
    <cellStyle name="40% - Accent3" xfId="2749" builtinId="39" hidden="1"/>
    <cellStyle name="40% - Accent3" xfId="2787" builtinId="39" hidden="1"/>
    <cellStyle name="40% - Accent3" xfId="2806" builtinId="39" hidden="1"/>
    <cellStyle name="40% - Accent3" xfId="2846" builtinId="39" hidden="1"/>
    <cellStyle name="40% - Accent3" xfId="2894" builtinId="39" hidden="1"/>
    <cellStyle name="40% - Accent3" xfId="2937" builtinId="39" hidden="1"/>
    <cellStyle name="40% - Accent3" xfId="2974" builtinId="39" hidden="1"/>
    <cellStyle name="40% - Accent3" xfId="3014" builtinId="39" hidden="1"/>
    <cellStyle name="40% - Accent3" xfId="3052" builtinId="39" hidden="1"/>
    <cellStyle name="40% - Accent3" xfId="3095" builtinId="39" hidden="1"/>
    <cellStyle name="40% - Accent3" xfId="3141" builtinId="39" hidden="1"/>
    <cellStyle name="40% - Accent3" xfId="3183" builtinId="39" hidden="1"/>
    <cellStyle name="40% - Accent3" xfId="3232" builtinId="39" hidden="1"/>
    <cellStyle name="40% - Accent3" xfId="3273" builtinId="39" hidden="1"/>
    <cellStyle name="40% - Accent3" xfId="3307" builtinId="39" hidden="1"/>
    <cellStyle name="40% - Accent4" xfId="39" builtinId="43" hidden="1"/>
    <cellStyle name="40% - Accent4" xfId="93" builtinId="43" hidden="1"/>
    <cellStyle name="40% - Accent4" xfId="136" builtinId="43" hidden="1"/>
    <cellStyle name="40% - Accent4" xfId="185" builtinId="43" hidden="1"/>
    <cellStyle name="40% - Accent4" xfId="235" builtinId="43" hidden="1"/>
    <cellStyle name="40% - Accent4" xfId="274" builtinId="43" hidden="1"/>
    <cellStyle name="40% - Accent4" xfId="322" builtinId="43" hidden="1"/>
    <cellStyle name="40% - Accent4" xfId="357" builtinId="43" hidden="1"/>
    <cellStyle name="40% - Accent4" xfId="406" builtinId="43" hidden="1"/>
    <cellStyle name="40% - Accent4" xfId="446" builtinId="43" hidden="1"/>
    <cellStyle name="40% - Accent4" xfId="483" builtinId="43" hidden="1"/>
    <cellStyle name="40% - Accent4" xfId="523" builtinId="43" hidden="1"/>
    <cellStyle name="40% - Accent4" xfId="570" builtinId="43" hidden="1"/>
    <cellStyle name="40% - Accent4" xfId="618" builtinId="43" hidden="1"/>
    <cellStyle name="40% - Accent4" xfId="657" builtinId="43" hidden="1"/>
    <cellStyle name="40% - Accent4" xfId="704" builtinId="43" hidden="1"/>
    <cellStyle name="40% - Accent4" xfId="740" builtinId="43" hidden="1"/>
    <cellStyle name="40% - Accent4" xfId="789" builtinId="43" hidden="1"/>
    <cellStyle name="40% - Accent4" xfId="828" builtinId="43" hidden="1"/>
    <cellStyle name="40% - Accent4" xfId="863" builtinId="43" hidden="1"/>
    <cellStyle name="40% - Accent4" xfId="901" builtinId="43" hidden="1"/>
    <cellStyle name="40% - Accent4" xfId="539" builtinId="43" hidden="1"/>
    <cellStyle name="40% - Accent4" xfId="954" builtinId="43" hidden="1"/>
    <cellStyle name="40% - Accent4" xfId="994" builtinId="43" hidden="1"/>
    <cellStyle name="40% - Accent4" xfId="1040" builtinId="43" hidden="1"/>
    <cellStyle name="40% - Accent4" xfId="1076" builtinId="43" hidden="1"/>
    <cellStyle name="40% - Accent4" xfId="1125" builtinId="43" hidden="1"/>
    <cellStyle name="40% - Accent4" xfId="1166" builtinId="43" hidden="1"/>
    <cellStyle name="40% - Accent4" xfId="1202" builtinId="43" hidden="1"/>
    <cellStyle name="40% - Accent4" xfId="1242" builtinId="43" hidden="1"/>
    <cellStyle name="40% - Accent4" xfId="915" builtinId="43" hidden="1"/>
    <cellStyle name="40% - Accent4" xfId="1283" builtinId="43" hidden="1"/>
    <cellStyle name="40% - Accent4" xfId="1320" builtinId="43" hidden="1"/>
    <cellStyle name="40% - Accent4" xfId="1363" builtinId="43" hidden="1"/>
    <cellStyle name="40% - Accent4" xfId="1395" builtinId="43" hidden="1"/>
    <cellStyle name="40% - Accent4" xfId="1440" builtinId="43" hidden="1"/>
    <cellStyle name="40% - Accent4" xfId="1476" builtinId="43" hidden="1"/>
    <cellStyle name="40% - Accent4" xfId="1509" builtinId="43" hidden="1"/>
    <cellStyle name="40% - Accent4" xfId="1545" builtinId="43" hidden="1"/>
    <cellStyle name="40% - Accent4" xfId="494" builtinId="43" hidden="1"/>
    <cellStyle name="40% - Accent4" xfId="1583" builtinId="43" hidden="1"/>
    <cellStyle name="40% - Accent4" xfId="1617" builtinId="43" hidden="1"/>
    <cellStyle name="40% - Accent4" xfId="1670" builtinId="43" hidden="1"/>
    <cellStyle name="40% - Accent4" xfId="1723" builtinId="43" hidden="1"/>
    <cellStyle name="40% - Accent4" xfId="1773" builtinId="43" hidden="1"/>
    <cellStyle name="40% - Accent4" xfId="1817" builtinId="43" hidden="1"/>
    <cellStyle name="40% - Accent4" xfId="1854" builtinId="43" hidden="1"/>
    <cellStyle name="40% - Accent4" xfId="1894" builtinId="43" hidden="1"/>
    <cellStyle name="40% - Accent4" xfId="1932" builtinId="43" hidden="1"/>
    <cellStyle name="40% - Accent4" xfId="1967" builtinId="43" hidden="1"/>
    <cellStyle name="40% - Accent4" xfId="2020" builtinId="43" hidden="1"/>
    <cellStyle name="40% - Accent4" xfId="2071" builtinId="43" hidden="1"/>
    <cellStyle name="40% - Accent4" xfId="2115" builtinId="43" hidden="1"/>
    <cellStyle name="40% - Accent4" xfId="2151" builtinId="43" hidden="1"/>
    <cellStyle name="40% - Accent4" xfId="2191" builtinId="43" hidden="1"/>
    <cellStyle name="40% - Accent4" xfId="2229" builtinId="43" hidden="1"/>
    <cellStyle name="40% - Accent4" xfId="2249" builtinId="43" hidden="1"/>
    <cellStyle name="40% - Accent4" xfId="2302" builtinId="43" hidden="1"/>
    <cellStyle name="40% - Accent4" xfId="2352" builtinId="43" hidden="1"/>
    <cellStyle name="40% - Accent4" xfId="2396" builtinId="43" hidden="1"/>
    <cellStyle name="40% - Accent4" xfId="2433" builtinId="43" hidden="1"/>
    <cellStyle name="40% - Accent4" xfId="2473" builtinId="43" hidden="1"/>
    <cellStyle name="40% - Accent4" xfId="2511" builtinId="43" hidden="1"/>
    <cellStyle name="40% - Accent4" xfId="2536" builtinId="43" hidden="1"/>
    <cellStyle name="40% - Accent4" xfId="2586" builtinId="43" hidden="1"/>
    <cellStyle name="40% - Accent4" xfId="2635" builtinId="43" hidden="1"/>
    <cellStyle name="40% - Accent4" xfId="2677" builtinId="43" hidden="1"/>
    <cellStyle name="40% - Accent4" xfId="2713" builtinId="43" hidden="1"/>
    <cellStyle name="40% - Accent4" xfId="2753" builtinId="43" hidden="1"/>
    <cellStyle name="40% - Accent4" xfId="2791" builtinId="43" hidden="1"/>
    <cellStyle name="40% - Accent4" xfId="2810" builtinId="43" hidden="1"/>
    <cellStyle name="40% - Accent4" xfId="2850" builtinId="43" hidden="1"/>
    <cellStyle name="40% - Accent4" xfId="2898" builtinId="43" hidden="1"/>
    <cellStyle name="40% - Accent4" xfId="2941" builtinId="43" hidden="1"/>
    <cellStyle name="40% - Accent4" xfId="2978" builtinId="43" hidden="1"/>
    <cellStyle name="40% - Accent4" xfId="3018" builtinId="43" hidden="1"/>
    <cellStyle name="40% - Accent4" xfId="3056" builtinId="43" hidden="1"/>
    <cellStyle name="40% - Accent4" xfId="3099" builtinId="43" hidden="1"/>
    <cellStyle name="40% - Accent4" xfId="3145" builtinId="43" hidden="1"/>
    <cellStyle name="40% - Accent4" xfId="3187" builtinId="43" hidden="1"/>
    <cellStyle name="40% - Accent4" xfId="3236" builtinId="43" hidden="1"/>
    <cellStyle name="40% - Accent4" xfId="3277" builtinId="43" hidden="1"/>
    <cellStyle name="40% - Accent4" xfId="3311" builtinId="43" hidden="1"/>
    <cellStyle name="40% - Accent5" xfId="43" builtinId="47" hidden="1"/>
    <cellStyle name="40% - Accent5" xfId="97" builtinId="47" hidden="1"/>
    <cellStyle name="40% - Accent5" xfId="140" builtinId="47" hidden="1"/>
    <cellStyle name="40% - Accent5" xfId="189" builtinId="47" hidden="1"/>
    <cellStyle name="40% - Accent5" xfId="239" builtinId="47" hidden="1"/>
    <cellStyle name="40% - Accent5" xfId="278" builtinId="47" hidden="1"/>
    <cellStyle name="40% - Accent5" xfId="326" builtinId="47" hidden="1"/>
    <cellStyle name="40% - Accent5" xfId="361" builtinId="47" hidden="1"/>
    <cellStyle name="40% - Accent5" xfId="410" builtinId="47" hidden="1"/>
    <cellStyle name="40% - Accent5" xfId="450" builtinId="47" hidden="1"/>
    <cellStyle name="40% - Accent5" xfId="487" builtinId="47" hidden="1"/>
    <cellStyle name="40% - Accent5" xfId="527" builtinId="47" hidden="1"/>
    <cellStyle name="40% - Accent5" xfId="574" builtinId="47" hidden="1"/>
    <cellStyle name="40% - Accent5" xfId="622" builtinId="47" hidden="1"/>
    <cellStyle name="40% - Accent5" xfId="661" builtinId="47" hidden="1"/>
    <cellStyle name="40% - Accent5" xfId="708" builtinId="47" hidden="1"/>
    <cellStyle name="40% - Accent5" xfId="744" builtinId="47" hidden="1"/>
    <cellStyle name="40% - Accent5" xfId="793" builtinId="47" hidden="1"/>
    <cellStyle name="40% - Accent5" xfId="832" builtinId="47" hidden="1"/>
    <cellStyle name="40% - Accent5" xfId="867" builtinId="47" hidden="1"/>
    <cellStyle name="40% - Accent5" xfId="905" builtinId="47" hidden="1"/>
    <cellStyle name="40% - Accent5" xfId="586" builtinId="47" hidden="1"/>
    <cellStyle name="40% - Accent5" xfId="958" builtinId="47" hidden="1"/>
    <cellStyle name="40% - Accent5" xfId="998" builtinId="47" hidden="1"/>
    <cellStyle name="40% - Accent5" xfId="1044" builtinId="47" hidden="1"/>
    <cellStyle name="40% - Accent5" xfId="1080" builtinId="47" hidden="1"/>
    <cellStyle name="40% - Accent5" xfId="1129" builtinId="47" hidden="1"/>
    <cellStyle name="40% - Accent5" xfId="1170" builtinId="47" hidden="1"/>
    <cellStyle name="40% - Accent5" xfId="1206" builtinId="47" hidden="1"/>
    <cellStyle name="40% - Accent5" xfId="1246" builtinId="47" hidden="1"/>
    <cellStyle name="40% - Accent5" xfId="1212" builtinId="47" hidden="1"/>
    <cellStyle name="40% - Accent5" xfId="1287" builtinId="47" hidden="1"/>
    <cellStyle name="40% - Accent5" xfId="1324" builtinId="47" hidden="1"/>
    <cellStyle name="40% - Accent5" xfId="1367" builtinId="47" hidden="1"/>
    <cellStyle name="40% - Accent5" xfId="1399" builtinId="47" hidden="1"/>
    <cellStyle name="40% - Accent5" xfId="1444" builtinId="47" hidden="1"/>
    <cellStyle name="40% - Accent5" xfId="1480" builtinId="47" hidden="1"/>
    <cellStyle name="40% - Accent5" xfId="1513" builtinId="47" hidden="1"/>
    <cellStyle name="40% - Accent5" xfId="1549" builtinId="47" hidden="1"/>
    <cellStyle name="40% - Accent5" xfId="543" builtinId="47" hidden="1"/>
    <cellStyle name="40% - Accent5" xfId="1587" builtinId="47" hidden="1"/>
    <cellStyle name="40% - Accent5" xfId="1621" builtinId="47" hidden="1"/>
    <cellStyle name="40% - Accent5" xfId="1674" builtinId="47" hidden="1"/>
    <cellStyle name="40% - Accent5" xfId="1727" builtinId="47" hidden="1"/>
    <cellStyle name="40% - Accent5" xfId="1777" builtinId="47" hidden="1"/>
    <cellStyle name="40% - Accent5" xfId="1821" builtinId="47" hidden="1"/>
    <cellStyle name="40% - Accent5" xfId="1858" builtinId="47" hidden="1"/>
    <cellStyle name="40% - Accent5" xfId="1898" builtinId="47" hidden="1"/>
    <cellStyle name="40% - Accent5" xfId="1936" builtinId="47" hidden="1"/>
    <cellStyle name="40% - Accent5" xfId="1971" builtinId="47" hidden="1"/>
    <cellStyle name="40% - Accent5" xfId="2024" builtinId="47" hidden="1"/>
    <cellStyle name="40% - Accent5" xfId="2075" builtinId="47" hidden="1"/>
    <cellStyle name="40% - Accent5" xfId="2119" builtinId="47" hidden="1"/>
    <cellStyle name="40% - Accent5" xfId="2155" builtinId="47" hidden="1"/>
    <cellStyle name="40% - Accent5" xfId="2195" builtinId="47" hidden="1"/>
    <cellStyle name="40% - Accent5" xfId="2233" builtinId="47" hidden="1"/>
    <cellStyle name="40% - Accent5" xfId="2253" builtinId="47" hidden="1"/>
    <cellStyle name="40% - Accent5" xfId="2306" builtinId="47" hidden="1"/>
    <cellStyle name="40% - Accent5" xfId="2356" builtinId="47" hidden="1"/>
    <cellStyle name="40% - Accent5" xfId="2400" builtinId="47" hidden="1"/>
    <cellStyle name="40% - Accent5" xfId="2437" builtinId="47" hidden="1"/>
    <cellStyle name="40% - Accent5" xfId="2477" builtinId="47" hidden="1"/>
    <cellStyle name="40% - Accent5" xfId="2515" builtinId="47" hidden="1"/>
    <cellStyle name="40% - Accent5" xfId="2540" builtinId="47" hidden="1"/>
    <cellStyle name="40% - Accent5" xfId="2590" builtinId="47" hidden="1"/>
    <cellStyle name="40% - Accent5" xfId="2639" builtinId="47" hidden="1"/>
    <cellStyle name="40% - Accent5" xfId="2681" builtinId="47" hidden="1"/>
    <cellStyle name="40% - Accent5" xfId="2717" builtinId="47" hidden="1"/>
    <cellStyle name="40% - Accent5" xfId="2757" builtinId="47" hidden="1"/>
    <cellStyle name="40% - Accent5" xfId="2795" builtinId="47" hidden="1"/>
    <cellStyle name="40% - Accent5" xfId="2814" builtinId="47" hidden="1"/>
    <cellStyle name="40% - Accent5" xfId="2854" builtinId="47" hidden="1"/>
    <cellStyle name="40% - Accent5" xfId="2902" builtinId="47" hidden="1"/>
    <cellStyle name="40% - Accent5" xfId="2945" builtinId="47" hidden="1"/>
    <cellStyle name="40% - Accent5" xfId="2982" builtinId="47" hidden="1"/>
    <cellStyle name="40% - Accent5" xfId="3022" builtinId="47" hidden="1"/>
    <cellStyle name="40% - Accent5" xfId="3060" builtinId="47" hidden="1"/>
    <cellStyle name="40% - Accent5" xfId="3103" builtinId="47" hidden="1"/>
    <cellStyle name="40% - Accent5" xfId="3149" builtinId="47" hidden="1"/>
    <cellStyle name="40% - Accent5" xfId="3191" builtinId="47" hidden="1"/>
    <cellStyle name="40% - Accent5" xfId="3240" builtinId="47" hidden="1"/>
    <cellStyle name="40% - Accent5" xfId="3281" builtinId="47" hidden="1"/>
    <cellStyle name="40% - Accent5" xfId="3315" builtinId="47" hidden="1"/>
    <cellStyle name="40% - Accent6" xfId="47" builtinId="51" hidden="1"/>
    <cellStyle name="40% - Accent6" xfId="101" builtinId="51" hidden="1"/>
    <cellStyle name="40% - Accent6" xfId="144" builtinId="51" hidden="1"/>
    <cellStyle name="40% - Accent6" xfId="193" builtinId="51" hidden="1"/>
    <cellStyle name="40% - Accent6" xfId="243" builtinId="51" hidden="1"/>
    <cellStyle name="40% - Accent6" xfId="282" builtinId="51" hidden="1"/>
    <cellStyle name="40% - Accent6" xfId="330" builtinId="51" hidden="1"/>
    <cellStyle name="40% - Accent6" xfId="365" builtinId="51" hidden="1"/>
    <cellStyle name="40% - Accent6" xfId="414" builtinId="51" hidden="1"/>
    <cellStyle name="40% - Accent6" xfId="454" builtinId="51" hidden="1"/>
    <cellStyle name="40% - Accent6" xfId="491" builtinId="51" hidden="1"/>
    <cellStyle name="40% - Accent6" xfId="531" builtinId="51" hidden="1"/>
    <cellStyle name="40% - Accent6" xfId="578" builtinId="51" hidden="1"/>
    <cellStyle name="40% - Accent6" xfId="626" builtinId="51" hidden="1"/>
    <cellStyle name="40% - Accent6" xfId="665" builtinId="51" hidden="1"/>
    <cellStyle name="40% - Accent6" xfId="712" builtinId="51" hidden="1"/>
    <cellStyle name="40% - Accent6" xfId="748" builtinId="51" hidden="1"/>
    <cellStyle name="40% - Accent6" xfId="797" builtinId="51" hidden="1"/>
    <cellStyle name="40% - Accent6" xfId="836" builtinId="51" hidden="1"/>
    <cellStyle name="40% - Accent6" xfId="871" builtinId="51" hidden="1"/>
    <cellStyle name="40% - Accent6" xfId="909" builtinId="51" hidden="1"/>
    <cellStyle name="40% - Accent6" xfId="913" builtinId="51" hidden="1"/>
    <cellStyle name="40% - Accent6" xfId="962" builtinId="51" hidden="1"/>
    <cellStyle name="40% - Accent6" xfId="1002" builtinId="51" hidden="1"/>
    <cellStyle name="40% - Accent6" xfId="1048" builtinId="51" hidden="1"/>
    <cellStyle name="40% - Accent6" xfId="1084" builtinId="51" hidden="1"/>
    <cellStyle name="40% - Accent6" xfId="1133" builtinId="51" hidden="1"/>
    <cellStyle name="40% - Accent6" xfId="1174" builtinId="51" hidden="1"/>
    <cellStyle name="40% - Accent6" xfId="1210" builtinId="51" hidden="1"/>
    <cellStyle name="40% - Accent6" xfId="1250" builtinId="51" hidden="1"/>
    <cellStyle name="40% - Accent6" xfId="1140" builtinId="51" hidden="1"/>
    <cellStyle name="40% - Accent6" xfId="1291" builtinId="51" hidden="1"/>
    <cellStyle name="40% - Accent6" xfId="1328" builtinId="51" hidden="1"/>
    <cellStyle name="40% - Accent6" xfId="1371" builtinId="51" hidden="1"/>
    <cellStyle name="40% - Accent6" xfId="1403" builtinId="51" hidden="1"/>
    <cellStyle name="40% - Accent6" xfId="1448" builtinId="51" hidden="1"/>
    <cellStyle name="40% - Accent6" xfId="1484" builtinId="51" hidden="1"/>
    <cellStyle name="40% - Accent6" xfId="1517" builtinId="51" hidden="1"/>
    <cellStyle name="40% - Accent6" xfId="1553" builtinId="51" hidden="1"/>
    <cellStyle name="40% - Accent6" xfId="196" builtinId="51" hidden="1"/>
    <cellStyle name="40% - Accent6" xfId="1591" builtinId="51" hidden="1"/>
    <cellStyle name="40% - Accent6" xfId="1625" builtinId="51" hidden="1"/>
    <cellStyle name="40% - Accent6" xfId="1678" builtinId="51" hidden="1"/>
    <cellStyle name="40% - Accent6" xfId="1731" builtinId="51" hidden="1"/>
    <cellStyle name="40% - Accent6" xfId="1781" builtinId="51" hidden="1"/>
    <cellStyle name="40% - Accent6" xfId="1825" builtinId="51" hidden="1"/>
    <cellStyle name="40% - Accent6" xfId="1862" builtinId="51" hidden="1"/>
    <cellStyle name="40% - Accent6" xfId="1902" builtinId="51" hidden="1"/>
    <cellStyle name="40% - Accent6" xfId="1940" builtinId="51" hidden="1"/>
    <cellStyle name="40% - Accent6" xfId="1975" builtinId="51" hidden="1"/>
    <cellStyle name="40% - Accent6" xfId="2028" builtinId="51" hidden="1"/>
    <cellStyle name="40% - Accent6" xfId="2079" builtinId="51" hidden="1"/>
    <cellStyle name="40% - Accent6" xfId="2123" builtinId="51" hidden="1"/>
    <cellStyle name="40% - Accent6" xfId="2159" builtinId="51" hidden="1"/>
    <cellStyle name="40% - Accent6" xfId="2199" builtinId="51" hidden="1"/>
    <cellStyle name="40% - Accent6" xfId="2237" builtinId="51" hidden="1"/>
    <cellStyle name="40% - Accent6" xfId="2257" builtinId="51" hidden="1"/>
    <cellStyle name="40% - Accent6" xfId="2310" builtinId="51" hidden="1"/>
    <cellStyle name="40% - Accent6" xfId="2360" builtinId="51" hidden="1"/>
    <cellStyle name="40% - Accent6" xfId="2404" builtinId="51" hidden="1"/>
    <cellStyle name="40% - Accent6" xfId="2441" builtinId="51" hidden="1"/>
    <cellStyle name="40% - Accent6" xfId="2481" builtinId="51" hidden="1"/>
    <cellStyle name="40% - Accent6" xfId="2519" builtinId="51" hidden="1"/>
    <cellStyle name="40% - Accent6" xfId="2544" builtinId="51" hidden="1"/>
    <cellStyle name="40% - Accent6" xfId="2594" builtinId="51" hidden="1"/>
    <cellStyle name="40% - Accent6" xfId="2643" builtinId="51" hidden="1"/>
    <cellStyle name="40% - Accent6" xfId="2685" builtinId="51" hidden="1"/>
    <cellStyle name="40% - Accent6" xfId="2721" builtinId="51" hidden="1"/>
    <cellStyle name="40% - Accent6" xfId="2761" builtinId="51" hidden="1"/>
    <cellStyle name="40% - Accent6" xfId="2799" builtinId="51" hidden="1"/>
    <cellStyle name="40% - Accent6" xfId="2818" builtinId="51" hidden="1"/>
    <cellStyle name="40% - Accent6" xfId="2858" builtinId="51" hidden="1"/>
    <cellStyle name="40% - Accent6" xfId="2906" builtinId="51" hidden="1"/>
    <cellStyle name="40% - Accent6" xfId="2949" builtinId="51" hidden="1"/>
    <cellStyle name="40% - Accent6" xfId="2986" builtinId="51" hidden="1"/>
    <cellStyle name="40% - Accent6" xfId="3026" builtinId="51" hidden="1"/>
    <cellStyle name="40% - Accent6" xfId="3064" builtinId="51" hidden="1"/>
    <cellStyle name="40% - Accent6" xfId="3107" builtinId="51" hidden="1"/>
    <cellStyle name="40% - Accent6" xfId="3153" builtinId="51" hidden="1"/>
    <cellStyle name="40% - Accent6" xfId="3195" builtinId="51" hidden="1"/>
    <cellStyle name="40% - Accent6" xfId="3244" builtinId="51" hidden="1"/>
    <cellStyle name="40% - Accent6" xfId="3285" builtinId="51" hidden="1"/>
    <cellStyle name="40% - Accent6" xfId="3319" builtinId="51" hidden="1"/>
    <cellStyle name="60% - Accent1" xfId="28" builtinId="32" hidden="1"/>
    <cellStyle name="60% - Accent1" xfId="82" builtinId="32" hidden="1"/>
    <cellStyle name="60% - Accent1" xfId="125" builtinId="32" hidden="1"/>
    <cellStyle name="60% - Accent1" xfId="174" builtinId="32" hidden="1"/>
    <cellStyle name="60% - Accent1" xfId="224" builtinId="32" hidden="1"/>
    <cellStyle name="60% - Accent1" xfId="263" builtinId="32" hidden="1"/>
    <cellStyle name="60% - Accent1" xfId="311" builtinId="32" hidden="1"/>
    <cellStyle name="60% - Accent1" xfId="346" builtinId="32" hidden="1"/>
    <cellStyle name="60% - Accent1" xfId="395" builtinId="32" hidden="1"/>
    <cellStyle name="60% - Accent1" xfId="435" builtinId="32" hidden="1"/>
    <cellStyle name="60% - Accent1" xfId="472" builtinId="32" hidden="1"/>
    <cellStyle name="60% - Accent1" xfId="512" builtinId="32" hidden="1"/>
    <cellStyle name="60% - Accent1" xfId="559" builtinId="32" hidden="1"/>
    <cellStyle name="60% - Accent1" xfId="607" builtinId="32" hidden="1"/>
    <cellStyle name="60% - Accent1" xfId="646" builtinId="32" hidden="1"/>
    <cellStyle name="60% - Accent1" xfId="693" builtinId="32" hidden="1"/>
    <cellStyle name="60% - Accent1" xfId="729" builtinId="32" hidden="1"/>
    <cellStyle name="60% - Accent1" xfId="778" builtinId="32" hidden="1"/>
    <cellStyle name="60% - Accent1" xfId="817" builtinId="32" hidden="1"/>
    <cellStyle name="60% - Accent1" xfId="852" builtinId="32" hidden="1"/>
    <cellStyle name="60% - Accent1" xfId="890" builtinId="32" hidden="1"/>
    <cellStyle name="60% - Accent1" xfId="873" builtinId="32" hidden="1"/>
    <cellStyle name="60% - Accent1" xfId="943" builtinId="32" hidden="1"/>
    <cellStyle name="60% - Accent1" xfId="983" builtinId="32" hidden="1"/>
    <cellStyle name="60% - Accent1" xfId="1029" builtinId="32" hidden="1"/>
    <cellStyle name="60% - Accent1" xfId="1065" builtinId="32" hidden="1"/>
    <cellStyle name="60% - Accent1" xfId="1114" builtinId="32" hidden="1"/>
    <cellStyle name="60% - Accent1" xfId="1155" builtinId="32" hidden="1"/>
    <cellStyle name="60% - Accent1" xfId="1191" builtinId="32" hidden="1"/>
    <cellStyle name="60% - Accent1" xfId="1231" builtinId="32" hidden="1"/>
    <cellStyle name="60% - Accent1" xfId="1061" builtinId="32" hidden="1"/>
    <cellStyle name="60% - Accent1" xfId="1272" builtinId="32" hidden="1"/>
    <cellStyle name="60% - Accent1" xfId="1309" builtinId="32" hidden="1"/>
    <cellStyle name="60% - Accent1" xfId="1352" builtinId="32" hidden="1"/>
    <cellStyle name="60% - Accent1" xfId="1384" builtinId="32" hidden="1"/>
    <cellStyle name="60% - Accent1" xfId="1429" builtinId="32" hidden="1"/>
    <cellStyle name="60% - Accent1" xfId="1465" builtinId="32" hidden="1"/>
    <cellStyle name="60% - Accent1" xfId="1498" builtinId="32" hidden="1"/>
    <cellStyle name="60% - Accent1" xfId="1534" builtinId="32" hidden="1"/>
    <cellStyle name="60% - Accent1" xfId="367" builtinId="32" hidden="1"/>
    <cellStyle name="60% - Accent1" xfId="1572" builtinId="32" hidden="1"/>
    <cellStyle name="60% - Accent1" xfId="1606" builtinId="32" hidden="1"/>
    <cellStyle name="60% - Accent1" xfId="1659" builtinId="32" hidden="1"/>
    <cellStyle name="60% - Accent1" xfId="1712" builtinId="32" hidden="1"/>
    <cellStyle name="60% - Accent1" xfId="1762" builtinId="32" hidden="1"/>
    <cellStyle name="60% - Accent1" xfId="1806" builtinId="32" hidden="1"/>
    <cellStyle name="60% - Accent1" xfId="1843" builtinId="32" hidden="1"/>
    <cellStyle name="60% - Accent1" xfId="1883" builtinId="32" hidden="1"/>
    <cellStyle name="60% - Accent1" xfId="1921" builtinId="32" hidden="1"/>
    <cellStyle name="60% - Accent1" xfId="1956" builtinId="32" hidden="1"/>
    <cellStyle name="60% - Accent1" xfId="2009" builtinId="32" hidden="1"/>
    <cellStyle name="60% - Accent1" xfId="2060" builtinId="32" hidden="1"/>
    <cellStyle name="60% - Accent1" xfId="2104" builtinId="32" hidden="1"/>
    <cellStyle name="60% - Accent1" xfId="2140" builtinId="32" hidden="1"/>
    <cellStyle name="60% - Accent1" xfId="2180" builtinId="32" hidden="1"/>
    <cellStyle name="60% - Accent1" xfId="2218" builtinId="32" hidden="1"/>
    <cellStyle name="60% - Accent1" xfId="1979" builtinId="32" hidden="1"/>
    <cellStyle name="60% - Accent1" xfId="2291" builtinId="32" hidden="1"/>
    <cellStyle name="60% - Accent1" xfId="2341" builtinId="32" hidden="1"/>
    <cellStyle name="60% - Accent1" xfId="2385" builtinId="32" hidden="1"/>
    <cellStyle name="60% - Accent1" xfId="2422" builtinId="32" hidden="1"/>
    <cellStyle name="60% - Accent1" xfId="2462" builtinId="32" hidden="1"/>
    <cellStyle name="60% - Accent1" xfId="2500" builtinId="32" hidden="1"/>
    <cellStyle name="60% - Accent1" xfId="2525" builtinId="32" hidden="1"/>
    <cellStyle name="60% - Accent1" xfId="2575" builtinId="32" hidden="1"/>
    <cellStyle name="60% - Accent1" xfId="2624" builtinId="32" hidden="1"/>
    <cellStyle name="60% - Accent1" xfId="2666" builtinId="32" hidden="1"/>
    <cellStyle name="60% - Accent1" xfId="2702" builtinId="32" hidden="1"/>
    <cellStyle name="60% - Accent1" xfId="2742" builtinId="32" hidden="1"/>
    <cellStyle name="60% - Accent1" xfId="2780" builtinId="32" hidden="1"/>
    <cellStyle name="60% - Accent1" xfId="2547" builtinId="32" hidden="1"/>
    <cellStyle name="60% - Accent1" xfId="2839" builtinId="32" hidden="1"/>
    <cellStyle name="60% - Accent1" xfId="2887" builtinId="32" hidden="1"/>
    <cellStyle name="60% - Accent1" xfId="2930" builtinId="32" hidden="1"/>
    <cellStyle name="60% - Accent1" xfId="2967" builtinId="32" hidden="1"/>
    <cellStyle name="60% - Accent1" xfId="3007" builtinId="32" hidden="1"/>
    <cellStyle name="60% - Accent1" xfId="3045" builtinId="32" hidden="1"/>
    <cellStyle name="60% - Accent1" xfId="3088" builtinId="32" hidden="1"/>
    <cellStyle name="60% - Accent1" xfId="3134" builtinId="32" hidden="1"/>
    <cellStyle name="60% - Accent1" xfId="3176" builtinId="32" hidden="1"/>
    <cellStyle name="60% - Accent1" xfId="3225" builtinId="32" hidden="1"/>
    <cellStyle name="60% - Accent1" xfId="3266" builtinId="32" hidden="1"/>
    <cellStyle name="60% - Accent1" xfId="3300" builtinId="32" hidden="1"/>
    <cellStyle name="60% - Accent2" xfId="32" builtinId="36" hidden="1"/>
    <cellStyle name="60% - Accent2" xfId="86" builtinId="36" hidden="1"/>
    <cellStyle name="60% - Accent2" xfId="129" builtinId="36" hidden="1"/>
    <cellStyle name="60% - Accent2" xfId="178" builtinId="36" hidden="1"/>
    <cellStyle name="60% - Accent2" xfId="228" builtinId="36" hidden="1"/>
    <cellStyle name="60% - Accent2" xfId="267" builtinId="36" hidden="1"/>
    <cellStyle name="60% - Accent2" xfId="315" builtinId="36" hidden="1"/>
    <cellStyle name="60% - Accent2" xfId="350" builtinId="36" hidden="1"/>
    <cellStyle name="60% - Accent2" xfId="399" builtinId="36" hidden="1"/>
    <cellStyle name="60% - Accent2" xfId="439" builtinId="36" hidden="1"/>
    <cellStyle name="60% - Accent2" xfId="476" builtinId="36" hidden="1"/>
    <cellStyle name="60% - Accent2" xfId="516" builtinId="36" hidden="1"/>
    <cellStyle name="60% - Accent2" xfId="563" builtinId="36" hidden="1"/>
    <cellStyle name="60% - Accent2" xfId="611" builtinId="36" hidden="1"/>
    <cellStyle name="60% - Accent2" xfId="650" builtinId="36" hidden="1"/>
    <cellStyle name="60% - Accent2" xfId="697" builtinId="36" hidden="1"/>
    <cellStyle name="60% - Accent2" xfId="733" builtinId="36" hidden="1"/>
    <cellStyle name="60% - Accent2" xfId="782" builtinId="36" hidden="1"/>
    <cellStyle name="60% - Accent2" xfId="821" builtinId="36" hidden="1"/>
    <cellStyle name="60% - Accent2" xfId="856" builtinId="36" hidden="1"/>
    <cellStyle name="60% - Accent2" xfId="894" builtinId="36" hidden="1"/>
    <cellStyle name="60% - Accent2" xfId="804" builtinId="36" hidden="1"/>
    <cellStyle name="60% - Accent2" xfId="947" builtinId="36" hidden="1"/>
    <cellStyle name="60% - Accent2" xfId="987" builtinId="36" hidden="1"/>
    <cellStyle name="60% - Accent2" xfId="1033" builtinId="36" hidden="1"/>
    <cellStyle name="60% - Accent2" xfId="1069" builtinId="36" hidden="1"/>
    <cellStyle name="60% - Accent2" xfId="1118" builtinId="36" hidden="1"/>
    <cellStyle name="60% - Accent2" xfId="1159" builtinId="36" hidden="1"/>
    <cellStyle name="60% - Accent2" xfId="1195" builtinId="36" hidden="1"/>
    <cellStyle name="60% - Accent2" xfId="1235" builtinId="36" hidden="1"/>
    <cellStyle name="60% - Accent2" xfId="919" builtinId="36" hidden="1"/>
    <cellStyle name="60% - Accent2" xfId="1276" builtinId="36" hidden="1"/>
    <cellStyle name="60% - Accent2" xfId="1313" builtinId="36" hidden="1"/>
    <cellStyle name="60% - Accent2" xfId="1356" builtinId="36" hidden="1"/>
    <cellStyle name="60% - Accent2" xfId="1388" builtinId="36" hidden="1"/>
    <cellStyle name="60% - Accent2" xfId="1433" builtinId="36" hidden="1"/>
    <cellStyle name="60% - Accent2" xfId="1469" builtinId="36" hidden="1"/>
    <cellStyle name="60% - Accent2" xfId="1502" builtinId="36" hidden="1"/>
    <cellStyle name="60% - Accent2" xfId="1538" builtinId="36" hidden="1"/>
    <cellStyle name="60% - Accent2" xfId="342" builtinId="36" hidden="1"/>
    <cellStyle name="60% - Accent2" xfId="1576" builtinId="36" hidden="1"/>
    <cellStyle name="60% - Accent2" xfId="1610" builtinId="36" hidden="1"/>
    <cellStyle name="60% - Accent2" xfId="1663" builtinId="36" hidden="1"/>
    <cellStyle name="60% - Accent2" xfId="1716" builtinId="36" hidden="1"/>
    <cellStyle name="60% - Accent2" xfId="1766" builtinId="36" hidden="1"/>
    <cellStyle name="60% - Accent2" xfId="1810" builtinId="36" hidden="1"/>
    <cellStyle name="60% - Accent2" xfId="1847" builtinId="36" hidden="1"/>
    <cellStyle name="60% - Accent2" xfId="1887" builtinId="36" hidden="1"/>
    <cellStyle name="60% - Accent2" xfId="1925" builtinId="36" hidden="1"/>
    <cellStyle name="60% - Accent2" xfId="1960" builtinId="36" hidden="1"/>
    <cellStyle name="60% - Accent2" xfId="2013" builtinId="36" hidden="1"/>
    <cellStyle name="60% - Accent2" xfId="2064" builtinId="36" hidden="1"/>
    <cellStyle name="60% - Accent2" xfId="2108" builtinId="36" hidden="1"/>
    <cellStyle name="60% - Accent2" xfId="2144" builtinId="36" hidden="1"/>
    <cellStyle name="60% - Accent2" xfId="2184" builtinId="36" hidden="1"/>
    <cellStyle name="60% - Accent2" xfId="2222" builtinId="36" hidden="1"/>
    <cellStyle name="60% - Accent2" xfId="2242" builtinId="36" hidden="1"/>
    <cellStyle name="60% - Accent2" xfId="2295" builtinId="36" hidden="1"/>
    <cellStyle name="60% - Accent2" xfId="2345" builtinId="36" hidden="1"/>
    <cellStyle name="60% - Accent2" xfId="2389" builtinId="36" hidden="1"/>
    <cellStyle name="60% - Accent2" xfId="2426" builtinId="36" hidden="1"/>
    <cellStyle name="60% - Accent2" xfId="2466" builtinId="36" hidden="1"/>
    <cellStyle name="60% - Accent2" xfId="2504" builtinId="36" hidden="1"/>
    <cellStyle name="60% - Accent2" xfId="2529" builtinId="36" hidden="1"/>
    <cellStyle name="60% - Accent2" xfId="2579" builtinId="36" hidden="1"/>
    <cellStyle name="60% - Accent2" xfId="2628" builtinId="36" hidden="1"/>
    <cellStyle name="60% - Accent2" xfId="2670" builtinId="36" hidden="1"/>
    <cellStyle name="60% - Accent2" xfId="2706" builtinId="36" hidden="1"/>
    <cellStyle name="60% - Accent2" xfId="2746" builtinId="36" hidden="1"/>
    <cellStyle name="60% - Accent2" xfId="2784" builtinId="36" hidden="1"/>
    <cellStyle name="60% - Accent2" xfId="2803" builtinId="36" hidden="1"/>
    <cellStyle name="60% - Accent2" xfId="2843" builtinId="36" hidden="1"/>
    <cellStyle name="60% - Accent2" xfId="2891" builtinId="36" hidden="1"/>
    <cellStyle name="60% - Accent2" xfId="2934" builtinId="36" hidden="1"/>
    <cellStyle name="60% - Accent2" xfId="2971" builtinId="36" hidden="1"/>
    <cellStyle name="60% - Accent2" xfId="3011" builtinId="36" hidden="1"/>
    <cellStyle name="60% - Accent2" xfId="3049" builtinId="36" hidden="1"/>
    <cellStyle name="60% - Accent2" xfId="3092" builtinId="36" hidden="1"/>
    <cellStyle name="60% - Accent2" xfId="3138" builtinId="36" hidden="1"/>
    <cellStyle name="60% - Accent2" xfId="3180" builtinId="36" hidden="1"/>
    <cellStyle name="60% - Accent2" xfId="3229" builtinId="36" hidden="1"/>
    <cellStyle name="60% - Accent2" xfId="3270" builtinId="36" hidden="1"/>
    <cellStyle name="60% - Accent2" xfId="3304" builtinId="36" hidden="1"/>
    <cellStyle name="60% - Accent3" xfId="36" builtinId="40" hidden="1"/>
    <cellStyle name="60% - Accent3" xfId="90" builtinId="40" hidden="1"/>
    <cellStyle name="60% - Accent3" xfId="133" builtinId="40" hidden="1"/>
    <cellStyle name="60% - Accent3" xfId="182" builtinId="40" hidden="1"/>
    <cellStyle name="60% - Accent3" xfId="232" builtinId="40" hidden="1"/>
    <cellStyle name="60% - Accent3" xfId="271" builtinId="40" hidden="1"/>
    <cellStyle name="60% - Accent3" xfId="319" builtinId="40" hidden="1"/>
    <cellStyle name="60% - Accent3" xfId="354" builtinId="40" hidden="1"/>
    <cellStyle name="60% - Accent3" xfId="403" builtinId="40" hidden="1"/>
    <cellStyle name="60% - Accent3" xfId="443" builtinId="40" hidden="1"/>
    <cellStyle name="60% - Accent3" xfId="480" builtinId="40" hidden="1"/>
    <cellStyle name="60% - Accent3" xfId="520" builtinId="40" hidden="1"/>
    <cellStyle name="60% - Accent3" xfId="567" builtinId="40" hidden="1"/>
    <cellStyle name="60% - Accent3" xfId="615" builtinId="40" hidden="1"/>
    <cellStyle name="60% - Accent3" xfId="654" builtinId="40" hidden="1"/>
    <cellStyle name="60% - Accent3" xfId="701" builtinId="40" hidden="1"/>
    <cellStyle name="60% - Accent3" xfId="737" builtinId="40" hidden="1"/>
    <cellStyle name="60% - Accent3" xfId="786" builtinId="40" hidden="1"/>
    <cellStyle name="60% - Accent3" xfId="825" builtinId="40" hidden="1"/>
    <cellStyle name="60% - Accent3" xfId="860" builtinId="40" hidden="1"/>
    <cellStyle name="60% - Accent3" xfId="898" builtinId="40" hidden="1"/>
    <cellStyle name="60% - Accent3" xfId="629" builtinId="40" hidden="1"/>
    <cellStyle name="60% - Accent3" xfId="951" builtinId="40" hidden="1"/>
    <cellStyle name="60% - Accent3" xfId="991" builtinId="40" hidden="1"/>
    <cellStyle name="60% - Accent3" xfId="1037" builtinId="40" hidden="1"/>
    <cellStyle name="60% - Accent3" xfId="1073" builtinId="40" hidden="1"/>
    <cellStyle name="60% - Accent3" xfId="1122" builtinId="40" hidden="1"/>
    <cellStyle name="60% - Accent3" xfId="1163" builtinId="40" hidden="1"/>
    <cellStyle name="60% - Accent3" xfId="1199" builtinId="40" hidden="1"/>
    <cellStyle name="60% - Accent3" xfId="1239" builtinId="40" hidden="1"/>
    <cellStyle name="60% - Accent3" xfId="1022" builtinId="40" hidden="1"/>
    <cellStyle name="60% - Accent3" xfId="1280" builtinId="40" hidden="1"/>
    <cellStyle name="60% - Accent3" xfId="1317" builtinId="40" hidden="1"/>
    <cellStyle name="60% - Accent3" xfId="1360" builtinId="40" hidden="1"/>
    <cellStyle name="60% - Accent3" xfId="1392" builtinId="40" hidden="1"/>
    <cellStyle name="60% - Accent3" xfId="1437" builtinId="40" hidden="1"/>
    <cellStyle name="60% - Accent3" xfId="1473" builtinId="40" hidden="1"/>
    <cellStyle name="60% - Accent3" xfId="1506" builtinId="40" hidden="1"/>
    <cellStyle name="60% - Accent3" xfId="1542" builtinId="40" hidden="1"/>
    <cellStyle name="60% - Accent3" xfId="430" builtinId="40" hidden="1"/>
    <cellStyle name="60% - Accent3" xfId="1580" builtinId="40" hidden="1"/>
    <cellStyle name="60% - Accent3" xfId="1614" builtinId="40" hidden="1"/>
    <cellStyle name="60% - Accent3" xfId="1667" builtinId="40" hidden="1"/>
    <cellStyle name="60% - Accent3" xfId="1720" builtinId="40" hidden="1"/>
    <cellStyle name="60% - Accent3" xfId="1770" builtinId="40" hidden="1"/>
    <cellStyle name="60% - Accent3" xfId="1814" builtinId="40" hidden="1"/>
    <cellStyle name="60% - Accent3" xfId="1851" builtinId="40" hidden="1"/>
    <cellStyle name="60% - Accent3" xfId="1891" builtinId="40" hidden="1"/>
    <cellStyle name="60% - Accent3" xfId="1929" builtinId="40" hidden="1"/>
    <cellStyle name="60% - Accent3" xfId="1964" builtinId="40" hidden="1"/>
    <cellStyle name="60% - Accent3" xfId="2017" builtinId="40" hidden="1"/>
    <cellStyle name="60% - Accent3" xfId="2068" builtinId="40" hidden="1"/>
    <cellStyle name="60% - Accent3" xfId="2112" builtinId="40" hidden="1"/>
    <cellStyle name="60% - Accent3" xfId="2148" builtinId="40" hidden="1"/>
    <cellStyle name="60% - Accent3" xfId="2188" builtinId="40" hidden="1"/>
    <cellStyle name="60% - Accent3" xfId="2226" builtinId="40" hidden="1"/>
    <cellStyle name="60% - Accent3" xfId="2246" builtinId="40" hidden="1"/>
    <cellStyle name="60% - Accent3" xfId="2299" builtinId="40" hidden="1"/>
    <cellStyle name="60% - Accent3" xfId="2349" builtinId="40" hidden="1"/>
    <cellStyle name="60% - Accent3" xfId="2393" builtinId="40" hidden="1"/>
    <cellStyle name="60% - Accent3" xfId="2430" builtinId="40" hidden="1"/>
    <cellStyle name="60% - Accent3" xfId="2470" builtinId="40" hidden="1"/>
    <cellStyle name="60% - Accent3" xfId="2508" builtinId="40" hidden="1"/>
    <cellStyle name="60% - Accent3" xfId="2533" builtinId="40" hidden="1"/>
    <cellStyle name="60% - Accent3" xfId="2583" builtinId="40" hidden="1"/>
    <cellStyle name="60% - Accent3" xfId="2632" builtinId="40" hidden="1"/>
    <cellStyle name="60% - Accent3" xfId="2674" builtinId="40" hidden="1"/>
    <cellStyle name="60% - Accent3" xfId="2710" builtinId="40" hidden="1"/>
    <cellStyle name="60% - Accent3" xfId="2750" builtinId="40" hidden="1"/>
    <cellStyle name="60% - Accent3" xfId="2788" builtinId="40" hidden="1"/>
    <cellStyle name="60% - Accent3" xfId="2807" builtinId="40" hidden="1"/>
    <cellStyle name="60% - Accent3" xfId="2847" builtinId="40" hidden="1"/>
    <cellStyle name="60% - Accent3" xfId="2895" builtinId="40" hidden="1"/>
    <cellStyle name="60% - Accent3" xfId="2938" builtinId="40" hidden="1"/>
    <cellStyle name="60% - Accent3" xfId="2975" builtinId="40" hidden="1"/>
    <cellStyle name="60% - Accent3" xfId="3015" builtinId="40" hidden="1"/>
    <cellStyle name="60% - Accent3" xfId="3053" builtinId="40" hidden="1"/>
    <cellStyle name="60% - Accent3" xfId="3096" builtinId="40" hidden="1"/>
    <cellStyle name="60% - Accent3" xfId="3142" builtinId="40" hidden="1"/>
    <cellStyle name="60% - Accent3" xfId="3184" builtinId="40" hidden="1"/>
    <cellStyle name="60% - Accent3" xfId="3233" builtinId="40" hidden="1"/>
    <cellStyle name="60% - Accent3" xfId="3274" builtinId="40" hidden="1"/>
    <cellStyle name="60% - Accent3" xfId="3308" builtinId="40" hidden="1"/>
    <cellStyle name="60% - Accent4" xfId="40" builtinId="44" hidden="1"/>
    <cellStyle name="60% - Accent4" xfId="94" builtinId="44" hidden="1"/>
    <cellStyle name="60% - Accent4" xfId="137" builtinId="44" hidden="1"/>
    <cellStyle name="60% - Accent4" xfId="186" builtinId="44" hidden="1"/>
    <cellStyle name="60% - Accent4" xfId="236" builtinId="44" hidden="1"/>
    <cellStyle name="60% - Accent4" xfId="275" builtinId="44" hidden="1"/>
    <cellStyle name="60% - Accent4" xfId="323" builtinId="44" hidden="1"/>
    <cellStyle name="60% - Accent4" xfId="358" builtinId="44" hidden="1"/>
    <cellStyle name="60% - Accent4" xfId="407" builtinId="44" hidden="1"/>
    <cellStyle name="60% - Accent4" xfId="447" builtinId="44" hidden="1"/>
    <cellStyle name="60% - Accent4" xfId="484" builtinId="44" hidden="1"/>
    <cellStyle name="60% - Accent4" xfId="524" builtinId="44" hidden="1"/>
    <cellStyle name="60% - Accent4" xfId="571" builtinId="44" hidden="1"/>
    <cellStyle name="60% - Accent4" xfId="619" builtinId="44" hidden="1"/>
    <cellStyle name="60% - Accent4" xfId="658" builtinId="44" hidden="1"/>
    <cellStyle name="60% - Accent4" xfId="705" builtinId="44" hidden="1"/>
    <cellStyle name="60% - Accent4" xfId="741" builtinId="44" hidden="1"/>
    <cellStyle name="60% - Accent4" xfId="790" builtinId="44" hidden="1"/>
    <cellStyle name="60% - Accent4" xfId="829" builtinId="44" hidden="1"/>
    <cellStyle name="60% - Accent4" xfId="864" builtinId="44" hidden="1"/>
    <cellStyle name="60% - Accent4" xfId="902" builtinId="44" hidden="1"/>
    <cellStyle name="60% - Accent4" xfId="628" builtinId="44" hidden="1"/>
    <cellStyle name="60% - Accent4" xfId="955" builtinId="44" hidden="1"/>
    <cellStyle name="60% - Accent4" xfId="995" builtinId="44" hidden="1"/>
    <cellStyle name="60% - Accent4" xfId="1041" builtinId="44" hidden="1"/>
    <cellStyle name="60% - Accent4" xfId="1077" builtinId="44" hidden="1"/>
    <cellStyle name="60% - Accent4" xfId="1126" builtinId="44" hidden="1"/>
    <cellStyle name="60% - Accent4" xfId="1167" builtinId="44" hidden="1"/>
    <cellStyle name="60% - Accent4" xfId="1203" builtinId="44" hidden="1"/>
    <cellStyle name="60% - Accent4" xfId="1243" builtinId="44" hidden="1"/>
    <cellStyle name="60% - Accent4" xfId="918" builtinId="44" hidden="1"/>
    <cellStyle name="60% - Accent4" xfId="1284" builtinId="44" hidden="1"/>
    <cellStyle name="60% - Accent4" xfId="1321" builtinId="44" hidden="1"/>
    <cellStyle name="60% - Accent4" xfId="1364" builtinId="44" hidden="1"/>
    <cellStyle name="60% - Accent4" xfId="1396" builtinId="44" hidden="1"/>
    <cellStyle name="60% - Accent4" xfId="1441" builtinId="44" hidden="1"/>
    <cellStyle name="60% - Accent4" xfId="1477" builtinId="44" hidden="1"/>
    <cellStyle name="60% - Accent4" xfId="1510" builtinId="44" hidden="1"/>
    <cellStyle name="60% - Accent4" xfId="1546" builtinId="44" hidden="1"/>
    <cellStyle name="60% - Accent4" xfId="201" builtinId="44" hidden="1"/>
    <cellStyle name="60% - Accent4" xfId="1584" builtinId="44" hidden="1"/>
    <cellStyle name="60% - Accent4" xfId="1618" builtinId="44" hidden="1"/>
    <cellStyle name="60% - Accent4" xfId="1671" builtinId="44" hidden="1"/>
    <cellStyle name="60% - Accent4" xfId="1724" builtinId="44" hidden="1"/>
    <cellStyle name="60% - Accent4" xfId="1774" builtinId="44" hidden="1"/>
    <cellStyle name="60% - Accent4" xfId="1818" builtinId="44" hidden="1"/>
    <cellStyle name="60% - Accent4" xfId="1855" builtinId="44" hidden="1"/>
    <cellStyle name="60% - Accent4" xfId="1895" builtinId="44" hidden="1"/>
    <cellStyle name="60% - Accent4" xfId="1933" builtinId="44" hidden="1"/>
    <cellStyle name="60% - Accent4" xfId="1968" builtinId="44" hidden="1"/>
    <cellStyle name="60% - Accent4" xfId="2021" builtinId="44" hidden="1"/>
    <cellStyle name="60% - Accent4" xfId="2072" builtinId="44" hidden="1"/>
    <cellStyle name="60% - Accent4" xfId="2116" builtinId="44" hidden="1"/>
    <cellStyle name="60% - Accent4" xfId="2152" builtinId="44" hidden="1"/>
    <cellStyle name="60% - Accent4" xfId="2192" builtinId="44" hidden="1"/>
    <cellStyle name="60% - Accent4" xfId="2230" builtinId="44" hidden="1"/>
    <cellStyle name="60% - Accent4" xfId="2250" builtinId="44" hidden="1"/>
    <cellStyle name="60% - Accent4" xfId="2303" builtinId="44" hidden="1"/>
    <cellStyle name="60% - Accent4" xfId="2353" builtinId="44" hidden="1"/>
    <cellStyle name="60% - Accent4" xfId="2397" builtinId="44" hidden="1"/>
    <cellStyle name="60% - Accent4" xfId="2434" builtinId="44" hidden="1"/>
    <cellStyle name="60% - Accent4" xfId="2474" builtinId="44" hidden="1"/>
    <cellStyle name="60% - Accent4" xfId="2512" builtinId="44" hidden="1"/>
    <cellStyle name="60% - Accent4" xfId="2537" builtinId="44" hidden="1"/>
    <cellStyle name="60% - Accent4" xfId="2587" builtinId="44" hidden="1"/>
    <cellStyle name="60% - Accent4" xfId="2636" builtinId="44" hidden="1"/>
    <cellStyle name="60% - Accent4" xfId="2678" builtinId="44" hidden="1"/>
    <cellStyle name="60% - Accent4" xfId="2714" builtinId="44" hidden="1"/>
    <cellStyle name="60% - Accent4" xfId="2754" builtinId="44" hidden="1"/>
    <cellStyle name="60% - Accent4" xfId="2792" builtinId="44" hidden="1"/>
    <cellStyle name="60% - Accent4" xfId="2811" builtinId="44" hidden="1"/>
    <cellStyle name="60% - Accent4" xfId="2851" builtinId="44" hidden="1"/>
    <cellStyle name="60% - Accent4" xfId="2899" builtinId="44" hidden="1"/>
    <cellStyle name="60% - Accent4" xfId="2942" builtinId="44" hidden="1"/>
    <cellStyle name="60% - Accent4" xfId="2979" builtinId="44" hidden="1"/>
    <cellStyle name="60% - Accent4" xfId="3019" builtinId="44" hidden="1"/>
    <cellStyle name="60% - Accent4" xfId="3057" builtinId="44" hidden="1"/>
    <cellStyle name="60% - Accent4" xfId="3100" builtinId="44" hidden="1"/>
    <cellStyle name="60% - Accent4" xfId="3146" builtinId="44" hidden="1"/>
    <cellStyle name="60% - Accent4" xfId="3188" builtinId="44" hidden="1"/>
    <cellStyle name="60% - Accent4" xfId="3237" builtinId="44" hidden="1"/>
    <cellStyle name="60% - Accent4" xfId="3278" builtinId="44" hidden="1"/>
    <cellStyle name="60% - Accent4" xfId="3312" builtinId="44" hidden="1"/>
    <cellStyle name="60% - Accent5" xfId="44" builtinId="48" hidden="1"/>
    <cellStyle name="60% - Accent5" xfId="98" builtinId="48" hidden="1"/>
    <cellStyle name="60% - Accent5" xfId="141" builtinId="48" hidden="1"/>
    <cellStyle name="60% - Accent5" xfId="190" builtinId="48" hidden="1"/>
    <cellStyle name="60% - Accent5" xfId="240" builtinId="48" hidden="1"/>
    <cellStyle name="60% - Accent5" xfId="279" builtinId="48" hidden="1"/>
    <cellStyle name="60% - Accent5" xfId="327" builtinId="48" hidden="1"/>
    <cellStyle name="60% - Accent5" xfId="362" builtinId="48" hidden="1"/>
    <cellStyle name="60% - Accent5" xfId="411" builtinId="48" hidden="1"/>
    <cellStyle name="60% - Accent5" xfId="451" builtinId="48" hidden="1"/>
    <cellStyle name="60% - Accent5" xfId="488" builtinId="48" hidden="1"/>
    <cellStyle name="60% - Accent5" xfId="528" builtinId="48" hidden="1"/>
    <cellStyle name="60% - Accent5" xfId="575" builtinId="48" hidden="1"/>
    <cellStyle name="60% - Accent5" xfId="623" builtinId="48" hidden="1"/>
    <cellStyle name="60% - Accent5" xfId="662" builtinId="48" hidden="1"/>
    <cellStyle name="60% - Accent5" xfId="709" builtinId="48" hidden="1"/>
    <cellStyle name="60% - Accent5" xfId="745" builtinId="48" hidden="1"/>
    <cellStyle name="60% - Accent5" xfId="794" builtinId="48" hidden="1"/>
    <cellStyle name="60% - Accent5" xfId="833" builtinId="48" hidden="1"/>
    <cellStyle name="60% - Accent5" xfId="868" builtinId="48" hidden="1"/>
    <cellStyle name="60% - Accent5" xfId="906" builtinId="48" hidden="1"/>
    <cellStyle name="60% - Accent5" xfId="538" builtinId="48" hidden="1"/>
    <cellStyle name="60% - Accent5" xfId="959" builtinId="48" hidden="1"/>
    <cellStyle name="60% - Accent5" xfId="999" builtinId="48" hidden="1"/>
    <cellStyle name="60% - Accent5" xfId="1045" builtinId="48" hidden="1"/>
    <cellStyle name="60% - Accent5" xfId="1081" builtinId="48" hidden="1"/>
    <cellStyle name="60% - Accent5" xfId="1130" builtinId="48" hidden="1"/>
    <cellStyle name="60% - Accent5" xfId="1171" builtinId="48" hidden="1"/>
    <cellStyle name="60% - Accent5" xfId="1207" builtinId="48" hidden="1"/>
    <cellStyle name="60% - Accent5" xfId="1247" builtinId="48" hidden="1"/>
    <cellStyle name="60% - Accent5" xfId="1147" builtinId="48" hidden="1"/>
    <cellStyle name="60% - Accent5" xfId="1288" builtinId="48" hidden="1"/>
    <cellStyle name="60% - Accent5" xfId="1325" builtinId="48" hidden="1"/>
    <cellStyle name="60% - Accent5" xfId="1368" builtinId="48" hidden="1"/>
    <cellStyle name="60% - Accent5" xfId="1400" builtinId="48" hidden="1"/>
    <cellStyle name="60% - Accent5" xfId="1445" builtinId="48" hidden="1"/>
    <cellStyle name="60% - Accent5" xfId="1481" builtinId="48" hidden="1"/>
    <cellStyle name="60% - Accent5" xfId="1514" builtinId="48" hidden="1"/>
    <cellStyle name="60% - Accent5" xfId="1550" builtinId="48" hidden="1"/>
    <cellStyle name="60% - Accent5" xfId="751" builtinId="48" hidden="1"/>
    <cellStyle name="60% - Accent5" xfId="1588" builtinId="48" hidden="1"/>
    <cellStyle name="60% - Accent5" xfId="1622" builtinId="48" hidden="1"/>
    <cellStyle name="60% - Accent5" xfId="1675" builtinId="48" hidden="1"/>
    <cellStyle name="60% - Accent5" xfId="1728" builtinId="48" hidden="1"/>
    <cellStyle name="60% - Accent5" xfId="1778" builtinId="48" hidden="1"/>
    <cellStyle name="60% - Accent5" xfId="1822" builtinId="48" hidden="1"/>
    <cellStyle name="60% - Accent5" xfId="1859" builtinId="48" hidden="1"/>
    <cellStyle name="60% - Accent5" xfId="1899" builtinId="48" hidden="1"/>
    <cellStyle name="60% - Accent5" xfId="1937" builtinId="48" hidden="1"/>
    <cellStyle name="60% - Accent5" xfId="1972" builtinId="48" hidden="1"/>
    <cellStyle name="60% - Accent5" xfId="2025" builtinId="48" hidden="1"/>
    <cellStyle name="60% - Accent5" xfId="2076" builtinId="48" hidden="1"/>
    <cellStyle name="60% - Accent5" xfId="2120" builtinId="48" hidden="1"/>
    <cellStyle name="60% - Accent5" xfId="2156" builtinId="48" hidden="1"/>
    <cellStyle name="60% - Accent5" xfId="2196" builtinId="48" hidden="1"/>
    <cellStyle name="60% - Accent5" xfId="2234" builtinId="48" hidden="1"/>
    <cellStyle name="60% - Accent5" xfId="2254" builtinId="48" hidden="1"/>
    <cellStyle name="60% - Accent5" xfId="2307" builtinId="48" hidden="1"/>
    <cellStyle name="60% - Accent5" xfId="2357" builtinId="48" hidden="1"/>
    <cellStyle name="60% - Accent5" xfId="2401" builtinId="48" hidden="1"/>
    <cellStyle name="60% - Accent5" xfId="2438" builtinId="48" hidden="1"/>
    <cellStyle name="60% - Accent5" xfId="2478" builtinId="48" hidden="1"/>
    <cellStyle name="60% - Accent5" xfId="2516" builtinId="48" hidden="1"/>
    <cellStyle name="60% - Accent5" xfId="2541" builtinId="48" hidden="1"/>
    <cellStyle name="60% - Accent5" xfId="2591" builtinId="48" hidden="1"/>
    <cellStyle name="60% - Accent5" xfId="2640" builtinId="48" hidden="1"/>
    <cellStyle name="60% - Accent5" xfId="2682" builtinId="48" hidden="1"/>
    <cellStyle name="60% - Accent5" xfId="2718" builtinId="48" hidden="1"/>
    <cellStyle name="60% - Accent5" xfId="2758" builtinId="48" hidden="1"/>
    <cellStyle name="60% - Accent5" xfId="2796" builtinId="48" hidden="1"/>
    <cellStyle name="60% - Accent5" xfId="2815" builtinId="48" hidden="1"/>
    <cellStyle name="60% - Accent5" xfId="2855" builtinId="48" hidden="1"/>
    <cellStyle name="60% - Accent5" xfId="2903" builtinId="48" hidden="1"/>
    <cellStyle name="60% - Accent5" xfId="2946" builtinId="48" hidden="1"/>
    <cellStyle name="60% - Accent5" xfId="2983" builtinId="48" hidden="1"/>
    <cellStyle name="60% - Accent5" xfId="3023" builtinId="48" hidden="1"/>
    <cellStyle name="60% - Accent5" xfId="3061" builtinId="48" hidden="1"/>
    <cellStyle name="60% - Accent5" xfId="3104" builtinId="48" hidden="1"/>
    <cellStyle name="60% - Accent5" xfId="3150" builtinId="48" hidden="1"/>
    <cellStyle name="60% - Accent5" xfId="3192" builtinId="48" hidden="1"/>
    <cellStyle name="60% - Accent5" xfId="3241" builtinId="48" hidden="1"/>
    <cellStyle name="60% - Accent5" xfId="3282" builtinId="48" hidden="1"/>
    <cellStyle name="60% - Accent5" xfId="3316" builtinId="48" hidden="1"/>
    <cellStyle name="60% - Accent6" xfId="48" builtinId="52" hidden="1"/>
    <cellStyle name="60% - Accent6" xfId="102" builtinId="52" hidden="1"/>
    <cellStyle name="60% - Accent6" xfId="145" builtinId="52" hidden="1"/>
    <cellStyle name="60% - Accent6" xfId="194" builtinId="52" hidden="1"/>
    <cellStyle name="60% - Accent6" xfId="244" builtinId="52" hidden="1"/>
    <cellStyle name="60% - Accent6" xfId="283" builtinId="52" hidden="1"/>
    <cellStyle name="60% - Accent6" xfId="331" builtinId="52" hidden="1"/>
    <cellStyle name="60% - Accent6" xfId="366" builtinId="52" hidden="1"/>
    <cellStyle name="60% - Accent6" xfId="415" builtinId="52" hidden="1"/>
    <cellStyle name="60% - Accent6" xfId="455" builtinId="52" hidden="1"/>
    <cellStyle name="60% - Accent6" xfId="492" builtinId="52" hidden="1"/>
    <cellStyle name="60% - Accent6" xfId="532" builtinId="52" hidden="1"/>
    <cellStyle name="60% - Accent6" xfId="579" builtinId="52" hidden="1"/>
    <cellStyle name="60% - Accent6" xfId="627" builtinId="52" hidden="1"/>
    <cellStyle name="60% - Accent6" xfId="666" builtinId="52" hidden="1"/>
    <cellStyle name="60% - Accent6" xfId="713" builtinId="52" hidden="1"/>
    <cellStyle name="60% - Accent6" xfId="749" builtinId="52" hidden="1"/>
    <cellStyle name="60% - Accent6" xfId="798" builtinId="52" hidden="1"/>
    <cellStyle name="60% - Accent6" xfId="837" builtinId="52" hidden="1"/>
    <cellStyle name="60% - Accent6" xfId="872" builtinId="52" hidden="1"/>
    <cellStyle name="60% - Accent6" xfId="910" builtinId="52" hidden="1"/>
    <cellStyle name="60% - Accent6" xfId="914" builtinId="52" hidden="1"/>
    <cellStyle name="60% - Accent6" xfId="963" builtinId="52" hidden="1"/>
    <cellStyle name="60% - Accent6" xfId="1003" builtinId="52" hidden="1"/>
    <cellStyle name="60% - Accent6" xfId="1049" builtinId="52" hidden="1"/>
    <cellStyle name="60% - Accent6" xfId="1085" builtinId="52" hidden="1"/>
    <cellStyle name="60% - Accent6" xfId="1134" builtinId="52" hidden="1"/>
    <cellStyle name="60% - Accent6" xfId="1175" builtinId="52" hidden="1"/>
    <cellStyle name="60% - Accent6" xfId="1211" builtinId="52" hidden="1"/>
    <cellStyle name="60% - Accent6" xfId="1251" builtinId="52" hidden="1"/>
    <cellStyle name="60% - Accent6" xfId="1107" builtinId="52" hidden="1"/>
    <cellStyle name="60% - Accent6" xfId="1292" builtinId="52" hidden="1"/>
    <cellStyle name="60% - Accent6" xfId="1329" builtinId="52" hidden="1"/>
    <cellStyle name="60% - Accent6" xfId="1372" builtinId="52" hidden="1"/>
    <cellStyle name="60% - Accent6" xfId="1404" builtinId="52" hidden="1"/>
    <cellStyle name="60% - Accent6" xfId="1449" builtinId="52" hidden="1"/>
    <cellStyle name="60% - Accent6" xfId="1485" builtinId="52" hidden="1"/>
    <cellStyle name="60% - Accent6" xfId="1518" builtinId="52" hidden="1"/>
    <cellStyle name="60% - Accent6" xfId="1554" builtinId="52" hidden="1"/>
    <cellStyle name="60% - Accent6" xfId="219" builtinId="52" hidden="1"/>
    <cellStyle name="60% - Accent6" xfId="1592" builtinId="52" hidden="1"/>
    <cellStyle name="60% - Accent6" xfId="1626" builtinId="52" hidden="1"/>
    <cellStyle name="60% - Accent6" xfId="1679" builtinId="52" hidden="1"/>
    <cellStyle name="60% - Accent6" xfId="1732" builtinId="52" hidden="1"/>
    <cellStyle name="60% - Accent6" xfId="1782" builtinId="52" hidden="1"/>
    <cellStyle name="60% - Accent6" xfId="1826" builtinId="52" hidden="1"/>
    <cellStyle name="60% - Accent6" xfId="1863" builtinId="52" hidden="1"/>
    <cellStyle name="60% - Accent6" xfId="1903" builtinId="52" hidden="1"/>
    <cellStyle name="60% - Accent6" xfId="1941" builtinId="52" hidden="1"/>
    <cellStyle name="60% - Accent6" xfId="1976" builtinId="52" hidden="1"/>
    <cellStyle name="60% - Accent6" xfId="2029" builtinId="52" hidden="1"/>
    <cellStyle name="60% - Accent6" xfId="2080" builtinId="52" hidden="1"/>
    <cellStyle name="60% - Accent6" xfId="2124" builtinId="52" hidden="1"/>
    <cellStyle name="60% - Accent6" xfId="2160" builtinId="52" hidden="1"/>
    <cellStyle name="60% - Accent6" xfId="2200" builtinId="52" hidden="1"/>
    <cellStyle name="60% - Accent6" xfId="2238" builtinId="52" hidden="1"/>
    <cellStyle name="60% - Accent6" xfId="2258" builtinId="52" hidden="1"/>
    <cellStyle name="60% - Accent6" xfId="2311" builtinId="52" hidden="1"/>
    <cellStyle name="60% - Accent6" xfId="2361" builtinId="52" hidden="1"/>
    <cellStyle name="60% - Accent6" xfId="2405" builtinId="52" hidden="1"/>
    <cellStyle name="60% - Accent6" xfId="2442" builtinId="52" hidden="1"/>
    <cellStyle name="60% - Accent6" xfId="2482" builtinId="52" hidden="1"/>
    <cellStyle name="60% - Accent6" xfId="2520" builtinId="52" hidden="1"/>
    <cellStyle name="60% - Accent6" xfId="2545" builtinId="52" hidden="1"/>
    <cellStyle name="60% - Accent6" xfId="2595" builtinId="52" hidden="1"/>
    <cellStyle name="60% - Accent6" xfId="2644" builtinId="52" hidden="1"/>
    <cellStyle name="60% - Accent6" xfId="2686" builtinId="52" hidden="1"/>
    <cellStyle name="60% - Accent6" xfId="2722" builtinId="52" hidden="1"/>
    <cellStyle name="60% - Accent6" xfId="2762" builtinId="52" hidden="1"/>
    <cellStyle name="60% - Accent6" xfId="2800" builtinId="52" hidden="1"/>
    <cellStyle name="60% - Accent6" xfId="2819" builtinId="52" hidden="1"/>
    <cellStyle name="60% - Accent6" xfId="2859" builtinId="52" hidden="1"/>
    <cellStyle name="60% - Accent6" xfId="2907" builtinId="52" hidden="1"/>
    <cellStyle name="60% - Accent6" xfId="2950" builtinId="52" hidden="1"/>
    <cellStyle name="60% - Accent6" xfId="2987" builtinId="52" hidden="1"/>
    <cellStyle name="60% - Accent6" xfId="3027" builtinId="52" hidden="1"/>
    <cellStyle name="60% - Accent6" xfId="3065" builtinId="52" hidden="1"/>
    <cellStyle name="60% - Accent6" xfId="3108" builtinId="52" hidden="1"/>
    <cellStyle name="60% - Accent6" xfId="3154" builtinId="52" hidden="1"/>
    <cellStyle name="60% - Accent6" xfId="3196" builtinId="52" hidden="1"/>
    <cellStyle name="60% - Accent6" xfId="3245" builtinId="52" hidden="1"/>
    <cellStyle name="60% - Accent6" xfId="3286" builtinId="52" hidden="1"/>
    <cellStyle name="60% - Accent6" xfId="3320" builtinId="52" hidden="1"/>
    <cellStyle name="Accent1" xfId="25" builtinId="29" hidden="1"/>
    <cellStyle name="Accent1" xfId="79" builtinId="29" hidden="1"/>
    <cellStyle name="Accent1" xfId="122" builtinId="29" hidden="1"/>
    <cellStyle name="Accent1" xfId="171" builtinId="29" hidden="1"/>
    <cellStyle name="Accent1" xfId="221" builtinId="29" hidden="1"/>
    <cellStyle name="Accent1" xfId="260" builtinId="29" hidden="1"/>
    <cellStyle name="Accent1" xfId="308" builtinId="29" hidden="1"/>
    <cellStyle name="Accent1" xfId="343" builtinId="29" hidden="1"/>
    <cellStyle name="Accent1" xfId="392" builtinId="29" hidden="1"/>
    <cellStyle name="Accent1" xfId="432" builtinId="29" hidden="1"/>
    <cellStyle name="Accent1" xfId="469" builtinId="29" hidden="1"/>
    <cellStyle name="Accent1" xfId="509" builtinId="29" hidden="1"/>
    <cellStyle name="Accent1" xfId="556" builtinId="29" hidden="1"/>
    <cellStyle name="Accent1" xfId="604" builtinId="29" hidden="1"/>
    <cellStyle name="Accent1" xfId="643" builtinId="29" hidden="1"/>
    <cellStyle name="Accent1" xfId="690" builtinId="29" hidden="1"/>
    <cellStyle name="Accent1" xfId="726" builtinId="29" hidden="1"/>
    <cellStyle name="Accent1" xfId="775" builtinId="29" hidden="1"/>
    <cellStyle name="Accent1" xfId="814" builtinId="29" hidden="1"/>
    <cellStyle name="Accent1" xfId="849" builtinId="29" hidden="1"/>
    <cellStyle name="Accent1" xfId="887" builtinId="29" hidden="1"/>
    <cellStyle name="Accent1" xfId="584" builtinId="29" hidden="1"/>
    <cellStyle name="Accent1" xfId="940" builtinId="29" hidden="1"/>
    <cellStyle name="Accent1" xfId="980" builtinId="29" hidden="1"/>
    <cellStyle name="Accent1" xfId="1026" builtinId="29" hidden="1"/>
    <cellStyle name="Accent1" xfId="1062" builtinId="29" hidden="1"/>
    <cellStyle name="Accent1" xfId="1111" builtinId="29" hidden="1"/>
    <cellStyle name="Accent1" xfId="1152" builtinId="29" hidden="1"/>
    <cellStyle name="Accent1" xfId="1188" builtinId="29" hidden="1"/>
    <cellStyle name="Accent1" xfId="1228" builtinId="29" hidden="1"/>
    <cellStyle name="Accent1" xfId="1144" builtinId="29" hidden="1"/>
    <cellStyle name="Accent1" xfId="1269" builtinId="29" hidden="1"/>
    <cellStyle name="Accent1" xfId="1306" builtinId="29" hidden="1"/>
    <cellStyle name="Accent1" xfId="1349" builtinId="29" hidden="1"/>
    <cellStyle name="Accent1" xfId="1381" builtinId="29" hidden="1"/>
    <cellStyle name="Accent1" xfId="1426" builtinId="29" hidden="1"/>
    <cellStyle name="Accent1" xfId="1462" builtinId="29" hidden="1"/>
    <cellStyle name="Accent1" xfId="1495" builtinId="29" hidden="1"/>
    <cellStyle name="Accent1" xfId="1531" builtinId="29" hidden="1"/>
    <cellStyle name="Accent1" xfId="304" builtinId="29" hidden="1"/>
    <cellStyle name="Accent1" xfId="1569" builtinId="29" hidden="1"/>
    <cellStyle name="Accent1" xfId="1603" builtinId="29" hidden="1"/>
    <cellStyle name="Accent1" xfId="1656" builtinId="29" hidden="1"/>
    <cellStyle name="Accent1" xfId="1709" builtinId="29" hidden="1"/>
    <cellStyle name="Accent1" xfId="1759" builtinId="29" hidden="1"/>
    <cellStyle name="Accent1" xfId="1803" builtinId="29" hidden="1"/>
    <cellStyle name="Accent1" xfId="1840" builtinId="29" hidden="1"/>
    <cellStyle name="Accent1" xfId="1880" builtinId="29" hidden="1"/>
    <cellStyle name="Accent1" xfId="1918" builtinId="29" hidden="1"/>
    <cellStyle name="Accent1" xfId="1953" builtinId="29" hidden="1"/>
    <cellStyle name="Accent1" xfId="2006" builtinId="29" hidden="1"/>
    <cellStyle name="Accent1" xfId="2057" builtinId="29" hidden="1"/>
    <cellStyle name="Accent1" xfId="2101" builtinId="29" hidden="1"/>
    <cellStyle name="Accent1" xfId="2137" builtinId="29" hidden="1"/>
    <cellStyle name="Accent1" xfId="2177" builtinId="29" hidden="1"/>
    <cellStyle name="Accent1" xfId="2215" builtinId="29" hidden="1"/>
    <cellStyle name="Accent1" xfId="2030" builtinId="29" hidden="1"/>
    <cellStyle name="Accent1" xfId="2288" builtinId="29" hidden="1"/>
    <cellStyle name="Accent1" xfId="2338" builtinId="29" hidden="1"/>
    <cellStyle name="Accent1" xfId="2382" builtinId="29" hidden="1"/>
    <cellStyle name="Accent1" xfId="2419" builtinId="29" hidden="1"/>
    <cellStyle name="Accent1" xfId="2459" builtinId="29" hidden="1"/>
    <cellStyle name="Accent1" xfId="2497" builtinId="29" hidden="1"/>
    <cellStyle name="Accent1" xfId="2096" builtinId="29" hidden="1"/>
    <cellStyle name="Accent1" xfId="2572" builtinId="29" hidden="1"/>
    <cellStyle name="Accent1" xfId="2621" builtinId="29" hidden="1"/>
    <cellStyle name="Accent1" xfId="2663" builtinId="29" hidden="1"/>
    <cellStyle name="Accent1" xfId="2699" builtinId="29" hidden="1"/>
    <cellStyle name="Accent1" xfId="2739" builtinId="29" hidden="1"/>
    <cellStyle name="Accent1" xfId="2777" builtinId="29" hidden="1"/>
    <cellStyle name="Accent1" xfId="2259" builtinId="29" hidden="1"/>
    <cellStyle name="Accent1" xfId="2836" builtinId="29" hidden="1"/>
    <cellStyle name="Accent1" xfId="2884" builtinId="29" hidden="1"/>
    <cellStyle name="Accent1" xfId="2927" builtinId="29" hidden="1"/>
    <cellStyle name="Accent1" xfId="2964" builtinId="29" hidden="1"/>
    <cellStyle name="Accent1" xfId="3004" builtinId="29" hidden="1"/>
    <cellStyle name="Accent1" xfId="3042" builtinId="29" hidden="1"/>
    <cellStyle name="Accent1" xfId="3085" builtinId="29" hidden="1"/>
    <cellStyle name="Accent1" xfId="3131" builtinId="29" hidden="1"/>
    <cellStyle name="Accent1" xfId="3173" builtinId="29" hidden="1"/>
    <cellStyle name="Accent1" xfId="3222" builtinId="29" hidden="1"/>
    <cellStyle name="Accent1" xfId="3263" builtinId="29" hidden="1"/>
    <cellStyle name="Accent1" xfId="3297" builtinId="29" hidden="1"/>
    <cellStyle name="Accent2" xfId="29" builtinId="33" hidden="1"/>
    <cellStyle name="Accent2" xfId="83" builtinId="33" hidden="1"/>
    <cellStyle name="Accent2" xfId="126" builtinId="33" hidden="1"/>
    <cellStyle name="Accent2" xfId="175" builtinId="33" hidden="1"/>
    <cellStyle name="Accent2" xfId="225" builtinId="33" hidden="1"/>
    <cellStyle name="Accent2" xfId="264" builtinId="33" hidden="1"/>
    <cellStyle name="Accent2" xfId="312" builtinId="33" hidden="1"/>
    <cellStyle name="Accent2" xfId="347" builtinId="33" hidden="1"/>
    <cellStyle name="Accent2" xfId="396" builtinId="33" hidden="1"/>
    <cellStyle name="Accent2" xfId="436" builtinId="33" hidden="1"/>
    <cellStyle name="Accent2" xfId="473" builtinId="33" hidden="1"/>
    <cellStyle name="Accent2" xfId="513" builtinId="33" hidden="1"/>
    <cellStyle name="Accent2" xfId="560" builtinId="33" hidden="1"/>
    <cellStyle name="Accent2" xfId="608" builtinId="33" hidden="1"/>
    <cellStyle name="Accent2" xfId="647" builtinId="33" hidden="1"/>
    <cellStyle name="Accent2" xfId="694" builtinId="33" hidden="1"/>
    <cellStyle name="Accent2" xfId="730" builtinId="33" hidden="1"/>
    <cellStyle name="Accent2" xfId="779" builtinId="33" hidden="1"/>
    <cellStyle name="Accent2" xfId="818" builtinId="33" hidden="1"/>
    <cellStyle name="Accent2" xfId="853" builtinId="33" hidden="1"/>
    <cellStyle name="Accent2" xfId="891" builtinId="33" hidden="1"/>
    <cellStyle name="Accent2" xfId="810" builtinId="33" hidden="1"/>
    <cellStyle name="Accent2" xfId="944" builtinId="33" hidden="1"/>
    <cellStyle name="Accent2" xfId="984" builtinId="33" hidden="1"/>
    <cellStyle name="Accent2" xfId="1030" builtinId="33" hidden="1"/>
    <cellStyle name="Accent2" xfId="1066" builtinId="33" hidden="1"/>
    <cellStyle name="Accent2" xfId="1115" builtinId="33" hidden="1"/>
    <cellStyle name="Accent2" xfId="1156" builtinId="33" hidden="1"/>
    <cellStyle name="Accent2" xfId="1192" builtinId="33" hidden="1"/>
    <cellStyle name="Accent2" xfId="1232" builtinId="33" hidden="1"/>
    <cellStyle name="Accent2" xfId="1057" builtinId="33" hidden="1"/>
    <cellStyle name="Accent2" xfId="1273" builtinId="33" hidden="1"/>
    <cellStyle name="Accent2" xfId="1310" builtinId="33" hidden="1"/>
    <cellStyle name="Accent2" xfId="1353" builtinId="33" hidden="1"/>
    <cellStyle name="Accent2" xfId="1385" builtinId="33" hidden="1"/>
    <cellStyle name="Accent2" xfId="1430" builtinId="33" hidden="1"/>
    <cellStyle name="Accent2" xfId="1466" builtinId="33" hidden="1"/>
    <cellStyle name="Accent2" xfId="1499" builtinId="33" hidden="1"/>
    <cellStyle name="Accent2" xfId="1535" builtinId="33" hidden="1"/>
    <cellStyle name="Accent2" xfId="200" builtinId="33" hidden="1"/>
    <cellStyle name="Accent2" xfId="1573" builtinId="33" hidden="1"/>
    <cellStyle name="Accent2" xfId="1607" builtinId="33" hidden="1"/>
    <cellStyle name="Accent2" xfId="1660" builtinId="33" hidden="1"/>
    <cellStyle name="Accent2" xfId="1713" builtinId="33" hidden="1"/>
    <cellStyle name="Accent2" xfId="1763" builtinId="33" hidden="1"/>
    <cellStyle name="Accent2" xfId="1807" builtinId="33" hidden="1"/>
    <cellStyle name="Accent2" xfId="1844" builtinId="33" hidden="1"/>
    <cellStyle name="Accent2" xfId="1884" builtinId="33" hidden="1"/>
    <cellStyle name="Accent2" xfId="1922" builtinId="33" hidden="1"/>
    <cellStyle name="Accent2" xfId="1957" builtinId="33" hidden="1"/>
    <cellStyle name="Accent2" xfId="2010" builtinId="33" hidden="1"/>
    <cellStyle name="Accent2" xfId="2061" builtinId="33" hidden="1"/>
    <cellStyle name="Accent2" xfId="2105" builtinId="33" hidden="1"/>
    <cellStyle name="Accent2" xfId="2141" builtinId="33" hidden="1"/>
    <cellStyle name="Accent2" xfId="2181" builtinId="33" hidden="1"/>
    <cellStyle name="Accent2" xfId="2219" builtinId="33" hidden="1"/>
    <cellStyle name="Accent2" xfId="1631" builtinId="33" hidden="1"/>
    <cellStyle name="Accent2" xfId="2292" builtinId="33" hidden="1"/>
    <cellStyle name="Accent2" xfId="2342" builtinId="33" hidden="1"/>
    <cellStyle name="Accent2" xfId="2386" builtinId="33" hidden="1"/>
    <cellStyle name="Accent2" xfId="2423" builtinId="33" hidden="1"/>
    <cellStyle name="Accent2" xfId="2463" builtinId="33" hidden="1"/>
    <cellStyle name="Accent2" xfId="2501" builtinId="33" hidden="1"/>
    <cellStyle name="Accent2" xfId="2526" builtinId="33" hidden="1"/>
    <cellStyle name="Accent2" xfId="2576" builtinId="33" hidden="1"/>
    <cellStyle name="Accent2" xfId="2625" builtinId="33" hidden="1"/>
    <cellStyle name="Accent2" xfId="2667" builtinId="33" hidden="1"/>
    <cellStyle name="Accent2" xfId="2703" builtinId="33" hidden="1"/>
    <cellStyle name="Accent2" xfId="2743" builtinId="33" hidden="1"/>
    <cellStyle name="Accent2" xfId="2781" builtinId="33" hidden="1"/>
    <cellStyle name="Accent2" xfId="2548" builtinId="33" hidden="1"/>
    <cellStyle name="Accent2" xfId="2840" builtinId="33" hidden="1"/>
    <cellStyle name="Accent2" xfId="2888" builtinId="33" hidden="1"/>
    <cellStyle name="Accent2" xfId="2931" builtinId="33" hidden="1"/>
    <cellStyle name="Accent2" xfId="2968" builtinId="33" hidden="1"/>
    <cellStyle name="Accent2" xfId="3008" builtinId="33" hidden="1"/>
    <cellStyle name="Accent2" xfId="3046" builtinId="33" hidden="1"/>
    <cellStyle name="Accent2" xfId="3089" builtinId="33" hidden="1"/>
    <cellStyle name="Accent2" xfId="3135" builtinId="33" hidden="1"/>
    <cellStyle name="Accent2" xfId="3177" builtinId="33" hidden="1"/>
    <cellStyle name="Accent2" xfId="3226" builtinId="33" hidden="1"/>
    <cellStyle name="Accent2" xfId="3267" builtinId="33" hidden="1"/>
    <cellStyle name="Accent2" xfId="3301" builtinId="33" hidden="1"/>
    <cellStyle name="Accent3" xfId="33" builtinId="37" hidden="1"/>
    <cellStyle name="Accent3" xfId="87" builtinId="37" hidden="1"/>
    <cellStyle name="Accent3" xfId="130" builtinId="37" hidden="1"/>
    <cellStyle name="Accent3" xfId="179" builtinId="37" hidden="1"/>
    <cellStyle name="Accent3" xfId="229" builtinId="37" hidden="1"/>
    <cellStyle name="Accent3" xfId="268" builtinId="37" hidden="1"/>
    <cellStyle name="Accent3" xfId="316" builtinId="37" hidden="1"/>
    <cellStyle name="Accent3" xfId="351" builtinId="37" hidden="1"/>
    <cellStyle name="Accent3" xfId="400" builtinId="37" hidden="1"/>
    <cellStyle name="Accent3" xfId="440" builtinId="37" hidden="1"/>
    <cellStyle name="Accent3" xfId="477" builtinId="37" hidden="1"/>
    <cellStyle name="Accent3" xfId="517" builtinId="37" hidden="1"/>
    <cellStyle name="Accent3" xfId="564" builtinId="37" hidden="1"/>
    <cellStyle name="Accent3" xfId="612" builtinId="37" hidden="1"/>
    <cellStyle name="Accent3" xfId="651" builtinId="37" hidden="1"/>
    <cellStyle name="Accent3" xfId="698" builtinId="37" hidden="1"/>
    <cellStyle name="Accent3" xfId="734" builtinId="37" hidden="1"/>
    <cellStyle name="Accent3" xfId="783" builtinId="37" hidden="1"/>
    <cellStyle name="Accent3" xfId="822" builtinId="37" hidden="1"/>
    <cellStyle name="Accent3" xfId="857" builtinId="37" hidden="1"/>
    <cellStyle name="Accent3" xfId="895" builtinId="37" hidden="1"/>
    <cellStyle name="Accent3" xfId="772" builtinId="37" hidden="1"/>
    <cellStyle name="Accent3" xfId="948" builtinId="37" hidden="1"/>
    <cellStyle name="Accent3" xfId="988" builtinId="37" hidden="1"/>
    <cellStyle name="Accent3" xfId="1034" builtinId="37" hidden="1"/>
    <cellStyle name="Accent3" xfId="1070" builtinId="37" hidden="1"/>
    <cellStyle name="Accent3" xfId="1119" builtinId="37" hidden="1"/>
    <cellStyle name="Accent3" xfId="1160" builtinId="37" hidden="1"/>
    <cellStyle name="Accent3" xfId="1196" builtinId="37" hidden="1"/>
    <cellStyle name="Accent3" xfId="1236" builtinId="37" hidden="1"/>
    <cellStyle name="Accent3" xfId="1086" builtinId="37" hidden="1"/>
    <cellStyle name="Accent3" xfId="1277" builtinId="37" hidden="1"/>
    <cellStyle name="Accent3" xfId="1314" builtinId="37" hidden="1"/>
    <cellStyle name="Accent3" xfId="1357" builtinId="37" hidden="1"/>
    <cellStyle name="Accent3" xfId="1389" builtinId="37" hidden="1"/>
    <cellStyle name="Accent3" xfId="1434" builtinId="37" hidden="1"/>
    <cellStyle name="Accent3" xfId="1470" builtinId="37" hidden="1"/>
    <cellStyle name="Accent3" xfId="1503" builtinId="37" hidden="1"/>
    <cellStyle name="Accent3" xfId="1539" builtinId="37" hidden="1"/>
    <cellStyle name="Accent3" xfId="368" builtinId="37" hidden="1"/>
    <cellStyle name="Accent3" xfId="1577" builtinId="37" hidden="1"/>
    <cellStyle name="Accent3" xfId="1611" builtinId="37" hidden="1"/>
    <cellStyle name="Accent3" xfId="1664" builtinId="37" hidden="1"/>
    <cellStyle name="Accent3" xfId="1717" builtinId="37" hidden="1"/>
    <cellStyle name="Accent3" xfId="1767" builtinId="37" hidden="1"/>
    <cellStyle name="Accent3" xfId="1811" builtinId="37" hidden="1"/>
    <cellStyle name="Accent3" xfId="1848" builtinId="37" hidden="1"/>
    <cellStyle name="Accent3" xfId="1888" builtinId="37" hidden="1"/>
    <cellStyle name="Accent3" xfId="1926" builtinId="37" hidden="1"/>
    <cellStyle name="Accent3" xfId="1961" builtinId="37" hidden="1"/>
    <cellStyle name="Accent3" xfId="2014" builtinId="37" hidden="1"/>
    <cellStyle name="Accent3" xfId="2065" builtinId="37" hidden="1"/>
    <cellStyle name="Accent3" xfId="2109" builtinId="37" hidden="1"/>
    <cellStyle name="Accent3" xfId="2145" builtinId="37" hidden="1"/>
    <cellStyle name="Accent3" xfId="2185" builtinId="37" hidden="1"/>
    <cellStyle name="Accent3" xfId="2223" builtinId="37" hidden="1"/>
    <cellStyle name="Accent3" xfId="2243" builtinId="37" hidden="1"/>
    <cellStyle name="Accent3" xfId="2296" builtinId="37" hidden="1"/>
    <cellStyle name="Accent3" xfId="2346" builtinId="37" hidden="1"/>
    <cellStyle name="Accent3" xfId="2390" builtinId="37" hidden="1"/>
    <cellStyle name="Accent3" xfId="2427" builtinId="37" hidden="1"/>
    <cellStyle name="Accent3" xfId="2467" builtinId="37" hidden="1"/>
    <cellStyle name="Accent3" xfId="2505" builtinId="37" hidden="1"/>
    <cellStyle name="Accent3" xfId="2530" builtinId="37" hidden="1"/>
    <cellStyle name="Accent3" xfId="2580" builtinId="37" hidden="1"/>
    <cellStyle name="Accent3" xfId="2629" builtinId="37" hidden="1"/>
    <cellStyle name="Accent3" xfId="2671" builtinId="37" hidden="1"/>
    <cellStyle name="Accent3" xfId="2707" builtinId="37" hidden="1"/>
    <cellStyle name="Accent3" xfId="2747" builtinId="37" hidden="1"/>
    <cellStyle name="Accent3" xfId="2785" builtinId="37" hidden="1"/>
    <cellStyle name="Accent3" xfId="2804" builtinId="37" hidden="1"/>
    <cellStyle name="Accent3" xfId="2844" builtinId="37" hidden="1"/>
    <cellStyle name="Accent3" xfId="2892" builtinId="37" hidden="1"/>
    <cellStyle name="Accent3" xfId="2935" builtinId="37" hidden="1"/>
    <cellStyle name="Accent3" xfId="2972" builtinId="37" hidden="1"/>
    <cellStyle name="Accent3" xfId="3012" builtinId="37" hidden="1"/>
    <cellStyle name="Accent3" xfId="3050" builtinId="37" hidden="1"/>
    <cellStyle name="Accent3" xfId="3093" builtinId="37" hidden="1"/>
    <cellStyle name="Accent3" xfId="3139" builtinId="37" hidden="1"/>
    <cellStyle name="Accent3" xfId="3181" builtinId="37" hidden="1"/>
    <cellStyle name="Accent3" xfId="3230" builtinId="37" hidden="1"/>
    <cellStyle name="Accent3" xfId="3271" builtinId="37" hidden="1"/>
    <cellStyle name="Accent3" xfId="3305" builtinId="37" hidden="1"/>
    <cellStyle name="Accent4" xfId="37" builtinId="41" hidden="1"/>
    <cellStyle name="Accent4" xfId="91" builtinId="41" hidden="1"/>
    <cellStyle name="Accent4" xfId="134" builtinId="41" hidden="1"/>
    <cellStyle name="Accent4" xfId="183" builtinId="41" hidden="1"/>
    <cellStyle name="Accent4" xfId="233" builtinId="41" hidden="1"/>
    <cellStyle name="Accent4" xfId="272" builtinId="41" hidden="1"/>
    <cellStyle name="Accent4" xfId="320" builtinId="41" hidden="1"/>
    <cellStyle name="Accent4" xfId="355" builtinId="41" hidden="1"/>
    <cellStyle name="Accent4" xfId="404" builtinId="41" hidden="1"/>
    <cellStyle name="Accent4" xfId="444" builtinId="41" hidden="1"/>
    <cellStyle name="Accent4" xfId="481" builtinId="41" hidden="1"/>
    <cellStyle name="Accent4" xfId="521" builtinId="41" hidden="1"/>
    <cellStyle name="Accent4" xfId="568" builtinId="41" hidden="1"/>
    <cellStyle name="Accent4" xfId="616" builtinId="41" hidden="1"/>
    <cellStyle name="Accent4" xfId="655" builtinId="41" hidden="1"/>
    <cellStyle name="Accent4" xfId="702" builtinId="41" hidden="1"/>
    <cellStyle name="Accent4" xfId="738" builtinId="41" hidden="1"/>
    <cellStyle name="Accent4" xfId="787" builtinId="41" hidden="1"/>
    <cellStyle name="Accent4" xfId="826" builtinId="41" hidden="1"/>
    <cellStyle name="Accent4" xfId="861" builtinId="41" hidden="1"/>
    <cellStyle name="Accent4" xfId="899" builtinId="41" hidden="1"/>
    <cellStyle name="Accent4" xfId="537" builtinId="41" hidden="1"/>
    <cellStyle name="Accent4" xfId="952" builtinId="41" hidden="1"/>
    <cellStyle name="Accent4" xfId="992" builtinId="41" hidden="1"/>
    <cellStyle name="Accent4" xfId="1038" builtinId="41" hidden="1"/>
    <cellStyle name="Accent4" xfId="1074" builtinId="41" hidden="1"/>
    <cellStyle name="Accent4" xfId="1123" builtinId="41" hidden="1"/>
    <cellStyle name="Accent4" xfId="1164" builtinId="41" hidden="1"/>
    <cellStyle name="Accent4" xfId="1200" builtinId="41" hidden="1"/>
    <cellStyle name="Accent4" xfId="1240" builtinId="41" hidden="1"/>
    <cellStyle name="Accent4" xfId="1004" builtinId="41" hidden="1"/>
    <cellStyle name="Accent4" xfId="1281" builtinId="41" hidden="1"/>
    <cellStyle name="Accent4" xfId="1318" builtinId="41" hidden="1"/>
    <cellStyle name="Accent4" xfId="1361" builtinId="41" hidden="1"/>
    <cellStyle name="Accent4" xfId="1393" builtinId="41" hidden="1"/>
    <cellStyle name="Accent4" xfId="1438" builtinId="41" hidden="1"/>
    <cellStyle name="Accent4" xfId="1474" builtinId="41" hidden="1"/>
    <cellStyle name="Accent4" xfId="1507" builtinId="41" hidden="1"/>
    <cellStyle name="Accent4" xfId="1543" builtinId="41" hidden="1"/>
    <cellStyle name="Accent4" xfId="465" builtinId="41" hidden="1"/>
    <cellStyle name="Accent4" xfId="1581" builtinId="41" hidden="1"/>
    <cellStyle name="Accent4" xfId="1615" builtinId="41" hidden="1"/>
    <cellStyle name="Accent4" xfId="1668" builtinId="41" hidden="1"/>
    <cellStyle name="Accent4" xfId="1721" builtinId="41" hidden="1"/>
    <cellStyle name="Accent4" xfId="1771" builtinId="41" hidden="1"/>
    <cellStyle name="Accent4" xfId="1815" builtinId="41" hidden="1"/>
    <cellStyle name="Accent4" xfId="1852" builtinId="41" hidden="1"/>
    <cellStyle name="Accent4" xfId="1892" builtinId="41" hidden="1"/>
    <cellStyle name="Accent4" xfId="1930" builtinId="41" hidden="1"/>
    <cellStyle name="Accent4" xfId="1965" builtinId="41" hidden="1"/>
    <cellStyle name="Accent4" xfId="2018" builtinId="41" hidden="1"/>
    <cellStyle name="Accent4" xfId="2069" builtinId="41" hidden="1"/>
    <cellStyle name="Accent4" xfId="2113" builtinId="41" hidden="1"/>
    <cellStyle name="Accent4" xfId="2149" builtinId="41" hidden="1"/>
    <cellStyle name="Accent4" xfId="2189" builtinId="41" hidden="1"/>
    <cellStyle name="Accent4" xfId="2227" builtinId="41" hidden="1"/>
    <cellStyle name="Accent4" xfId="2247" builtinId="41" hidden="1"/>
    <cellStyle name="Accent4" xfId="2300" builtinId="41" hidden="1"/>
    <cellStyle name="Accent4" xfId="2350" builtinId="41" hidden="1"/>
    <cellStyle name="Accent4" xfId="2394" builtinId="41" hidden="1"/>
    <cellStyle name="Accent4" xfId="2431" builtinId="41" hidden="1"/>
    <cellStyle name="Accent4" xfId="2471" builtinId="41" hidden="1"/>
    <cellStyle name="Accent4" xfId="2509" builtinId="41" hidden="1"/>
    <cellStyle name="Accent4" xfId="2534" builtinId="41" hidden="1"/>
    <cellStyle name="Accent4" xfId="2584" builtinId="41" hidden="1"/>
    <cellStyle name="Accent4" xfId="2633" builtinId="41" hidden="1"/>
    <cellStyle name="Accent4" xfId="2675" builtinId="41" hidden="1"/>
    <cellStyle name="Accent4" xfId="2711" builtinId="41" hidden="1"/>
    <cellStyle name="Accent4" xfId="2751" builtinId="41" hidden="1"/>
    <cellStyle name="Accent4" xfId="2789" builtinId="41" hidden="1"/>
    <cellStyle name="Accent4" xfId="2808" builtinId="41" hidden="1"/>
    <cellStyle name="Accent4" xfId="2848" builtinId="41" hidden="1"/>
    <cellStyle name="Accent4" xfId="2896" builtinId="41" hidden="1"/>
    <cellStyle name="Accent4" xfId="2939" builtinId="41" hidden="1"/>
    <cellStyle name="Accent4" xfId="2976" builtinId="41" hidden="1"/>
    <cellStyle name="Accent4" xfId="3016" builtinId="41" hidden="1"/>
    <cellStyle name="Accent4" xfId="3054" builtinId="41" hidden="1"/>
    <cellStyle name="Accent4" xfId="3097" builtinId="41" hidden="1"/>
    <cellStyle name="Accent4" xfId="3143" builtinId="41" hidden="1"/>
    <cellStyle name="Accent4" xfId="3185" builtinId="41" hidden="1"/>
    <cellStyle name="Accent4" xfId="3234" builtinId="41" hidden="1"/>
    <cellStyle name="Accent4" xfId="3275" builtinId="41" hidden="1"/>
    <cellStyle name="Accent4" xfId="3309" builtinId="41" hidden="1"/>
    <cellStyle name="Accent5" xfId="41" builtinId="45" hidden="1"/>
    <cellStyle name="Accent5" xfId="95" builtinId="45" hidden="1"/>
    <cellStyle name="Accent5" xfId="138" builtinId="45" hidden="1"/>
    <cellStyle name="Accent5" xfId="187" builtinId="45" hidden="1"/>
    <cellStyle name="Accent5" xfId="237" builtinId="45" hidden="1"/>
    <cellStyle name="Accent5" xfId="276" builtinId="45" hidden="1"/>
    <cellStyle name="Accent5" xfId="324" builtinId="45" hidden="1"/>
    <cellStyle name="Accent5" xfId="359" builtinId="45" hidden="1"/>
    <cellStyle name="Accent5" xfId="408" builtinId="45" hidden="1"/>
    <cellStyle name="Accent5" xfId="448" builtinId="45" hidden="1"/>
    <cellStyle name="Accent5" xfId="485" builtinId="45" hidden="1"/>
    <cellStyle name="Accent5" xfId="525" builtinId="45" hidden="1"/>
    <cellStyle name="Accent5" xfId="572" builtinId="45" hidden="1"/>
    <cellStyle name="Accent5" xfId="620" builtinId="45" hidden="1"/>
    <cellStyle name="Accent5" xfId="659" builtinId="45" hidden="1"/>
    <cellStyle name="Accent5" xfId="706" builtinId="45" hidden="1"/>
    <cellStyle name="Accent5" xfId="742" builtinId="45" hidden="1"/>
    <cellStyle name="Accent5" xfId="791" builtinId="45" hidden="1"/>
    <cellStyle name="Accent5" xfId="830" builtinId="45" hidden="1"/>
    <cellStyle name="Accent5" xfId="865" builtinId="45" hidden="1"/>
    <cellStyle name="Accent5" xfId="903" builtinId="45" hidden="1"/>
    <cellStyle name="Accent5" xfId="540" builtinId="45" hidden="1"/>
    <cellStyle name="Accent5" xfId="956" builtinId="45" hidden="1"/>
    <cellStyle name="Accent5" xfId="996" builtinId="45" hidden="1"/>
    <cellStyle name="Accent5" xfId="1042" builtinId="45" hidden="1"/>
    <cellStyle name="Accent5" xfId="1078" builtinId="45" hidden="1"/>
    <cellStyle name="Accent5" xfId="1127" builtinId="45" hidden="1"/>
    <cellStyle name="Accent5" xfId="1168" builtinId="45" hidden="1"/>
    <cellStyle name="Accent5" xfId="1204" builtinId="45" hidden="1"/>
    <cellStyle name="Accent5" xfId="1244" builtinId="45" hidden="1"/>
    <cellStyle name="Accent5" xfId="1252" builtinId="45" hidden="1"/>
    <cellStyle name="Accent5" xfId="1285" builtinId="45" hidden="1"/>
    <cellStyle name="Accent5" xfId="1322" builtinId="45" hidden="1"/>
    <cellStyle name="Accent5" xfId="1365" builtinId="45" hidden="1"/>
    <cellStyle name="Accent5" xfId="1397" builtinId="45" hidden="1"/>
    <cellStyle name="Accent5" xfId="1442" builtinId="45" hidden="1"/>
    <cellStyle name="Accent5" xfId="1478" builtinId="45" hidden="1"/>
    <cellStyle name="Accent5" xfId="1511" builtinId="45" hidden="1"/>
    <cellStyle name="Accent5" xfId="1547" builtinId="45" hidden="1"/>
    <cellStyle name="Accent5" xfId="508" builtinId="45" hidden="1"/>
    <cellStyle name="Accent5" xfId="1585" builtinId="45" hidden="1"/>
    <cellStyle name="Accent5" xfId="1619" builtinId="45" hidden="1"/>
    <cellStyle name="Accent5" xfId="1672" builtinId="45" hidden="1"/>
    <cellStyle name="Accent5" xfId="1725" builtinId="45" hidden="1"/>
    <cellStyle name="Accent5" xfId="1775" builtinId="45" hidden="1"/>
    <cellStyle name="Accent5" xfId="1819" builtinId="45" hidden="1"/>
    <cellStyle name="Accent5" xfId="1856" builtinId="45" hidden="1"/>
    <cellStyle name="Accent5" xfId="1896" builtinId="45" hidden="1"/>
    <cellStyle name="Accent5" xfId="1934" builtinId="45" hidden="1"/>
    <cellStyle name="Accent5" xfId="1969" builtinId="45" hidden="1"/>
    <cellStyle name="Accent5" xfId="2022" builtinId="45" hidden="1"/>
    <cellStyle name="Accent5" xfId="2073" builtinId="45" hidden="1"/>
    <cellStyle name="Accent5" xfId="2117" builtinId="45" hidden="1"/>
    <cellStyle name="Accent5" xfId="2153" builtinId="45" hidden="1"/>
    <cellStyle name="Accent5" xfId="2193" builtinId="45" hidden="1"/>
    <cellStyle name="Accent5" xfId="2231" builtinId="45" hidden="1"/>
    <cellStyle name="Accent5" xfId="2251" builtinId="45" hidden="1"/>
    <cellStyle name="Accent5" xfId="2304" builtinId="45" hidden="1"/>
    <cellStyle name="Accent5" xfId="2354" builtinId="45" hidden="1"/>
    <cellStyle name="Accent5" xfId="2398" builtinId="45" hidden="1"/>
    <cellStyle name="Accent5" xfId="2435" builtinId="45" hidden="1"/>
    <cellStyle name="Accent5" xfId="2475" builtinId="45" hidden="1"/>
    <cellStyle name="Accent5" xfId="2513" builtinId="45" hidden="1"/>
    <cellStyle name="Accent5" xfId="2538" builtinId="45" hidden="1"/>
    <cellStyle name="Accent5" xfId="2588" builtinId="45" hidden="1"/>
    <cellStyle name="Accent5" xfId="2637" builtinId="45" hidden="1"/>
    <cellStyle name="Accent5" xfId="2679" builtinId="45" hidden="1"/>
    <cellStyle name="Accent5" xfId="2715" builtinId="45" hidden="1"/>
    <cellStyle name="Accent5" xfId="2755" builtinId="45" hidden="1"/>
    <cellStyle name="Accent5" xfId="2793" builtinId="45" hidden="1"/>
    <cellStyle name="Accent5" xfId="2812" builtinId="45" hidden="1"/>
    <cellStyle name="Accent5" xfId="2852" builtinId="45" hidden="1"/>
    <cellStyle name="Accent5" xfId="2900" builtinId="45" hidden="1"/>
    <cellStyle name="Accent5" xfId="2943" builtinId="45" hidden="1"/>
    <cellStyle name="Accent5" xfId="2980" builtinId="45" hidden="1"/>
    <cellStyle name="Accent5" xfId="3020" builtinId="45" hidden="1"/>
    <cellStyle name="Accent5" xfId="3058" builtinId="45" hidden="1"/>
    <cellStyle name="Accent5" xfId="3101" builtinId="45" hidden="1"/>
    <cellStyle name="Accent5" xfId="3147" builtinId="45" hidden="1"/>
    <cellStyle name="Accent5" xfId="3189" builtinId="45" hidden="1"/>
    <cellStyle name="Accent5" xfId="3238" builtinId="45" hidden="1"/>
    <cellStyle name="Accent5" xfId="3279" builtinId="45" hidden="1"/>
    <cellStyle name="Accent5" xfId="3313" builtinId="45" hidden="1"/>
    <cellStyle name="Accent6" xfId="45" builtinId="49" hidden="1"/>
    <cellStyle name="Accent6" xfId="99" builtinId="49" hidden="1"/>
    <cellStyle name="Accent6" xfId="142" builtinId="49" hidden="1"/>
    <cellStyle name="Accent6" xfId="191" builtinId="49" hidden="1"/>
    <cellStyle name="Accent6" xfId="241" builtinId="49" hidden="1"/>
    <cellStyle name="Accent6" xfId="280" builtinId="49" hidden="1"/>
    <cellStyle name="Accent6" xfId="328" builtinId="49" hidden="1"/>
    <cellStyle name="Accent6" xfId="363" builtinId="49" hidden="1"/>
    <cellStyle name="Accent6" xfId="412" builtinId="49" hidden="1"/>
    <cellStyle name="Accent6" xfId="452" builtinId="49" hidden="1"/>
    <cellStyle name="Accent6" xfId="489" builtinId="49" hidden="1"/>
    <cellStyle name="Accent6" xfId="529" builtinId="49" hidden="1"/>
    <cellStyle name="Accent6" xfId="576" builtinId="49" hidden="1"/>
    <cellStyle name="Accent6" xfId="624" builtinId="49" hidden="1"/>
    <cellStyle name="Accent6" xfId="663" builtinId="49" hidden="1"/>
    <cellStyle name="Accent6" xfId="710" builtinId="49" hidden="1"/>
    <cellStyle name="Accent6" xfId="746" builtinId="49" hidden="1"/>
    <cellStyle name="Accent6" xfId="795" builtinId="49" hidden="1"/>
    <cellStyle name="Accent6" xfId="834" builtinId="49" hidden="1"/>
    <cellStyle name="Accent6" xfId="869" builtinId="49" hidden="1"/>
    <cellStyle name="Accent6" xfId="907" builtinId="49" hidden="1"/>
    <cellStyle name="Accent6" xfId="541" builtinId="49" hidden="1"/>
    <cellStyle name="Accent6" xfId="960" builtinId="49" hidden="1"/>
    <cellStyle name="Accent6" xfId="1000" builtinId="49" hidden="1"/>
    <cellStyle name="Accent6" xfId="1046" builtinId="49" hidden="1"/>
    <cellStyle name="Accent6" xfId="1082" builtinId="49" hidden="1"/>
    <cellStyle name="Accent6" xfId="1131" builtinId="49" hidden="1"/>
    <cellStyle name="Accent6" xfId="1172" builtinId="49" hidden="1"/>
    <cellStyle name="Accent6" xfId="1208" builtinId="49" hidden="1"/>
    <cellStyle name="Accent6" xfId="1248" builtinId="49" hidden="1"/>
    <cellStyle name="Accent6" xfId="1181" builtinId="49" hidden="1"/>
    <cellStyle name="Accent6" xfId="1289" builtinId="49" hidden="1"/>
    <cellStyle name="Accent6" xfId="1326" builtinId="49" hidden="1"/>
    <cellStyle name="Accent6" xfId="1369" builtinId="49" hidden="1"/>
    <cellStyle name="Accent6" xfId="1401" builtinId="49" hidden="1"/>
    <cellStyle name="Accent6" xfId="1446" builtinId="49" hidden="1"/>
    <cellStyle name="Accent6" xfId="1482" builtinId="49" hidden="1"/>
    <cellStyle name="Accent6" xfId="1515" builtinId="49" hidden="1"/>
    <cellStyle name="Accent6" xfId="1551" builtinId="49" hidden="1"/>
    <cellStyle name="Accent6" xfId="979" builtinId="49" hidden="1"/>
    <cellStyle name="Accent6" xfId="1589" builtinId="49" hidden="1"/>
    <cellStyle name="Accent6" xfId="1623" builtinId="49" hidden="1"/>
    <cellStyle name="Accent6" xfId="1676" builtinId="49" hidden="1"/>
    <cellStyle name="Accent6" xfId="1729" builtinId="49" hidden="1"/>
    <cellStyle name="Accent6" xfId="1779" builtinId="49" hidden="1"/>
    <cellStyle name="Accent6" xfId="1823" builtinId="49" hidden="1"/>
    <cellStyle name="Accent6" xfId="1860" builtinId="49" hidden="1"/>
    <cellStyle name="Accent6" xfId="1900" builtinId="49" hidden="1"/>
    <cellStyle name="Accent6" xfId="1938" builtinId="49" hidden="1"/>
    <cellStyle name="Accent6" xfId="1973" builtinId="49" hidden="1"/>
    <cellStyle name="Accent6" xfId="2026" builtinId="49" hidden="1"/>
    <cellStyle name="Accent6" xfId="2077" builtinId="49" hidden="1"/>
    <cellStyle name="Accent6" xfId="2121" builtinId="49" hidden="1"/>
    <cellStyle name="Accent6" xfId="2157" builtinId="49" hidden="1"/>
    <cellStyle name="Accent6" xfId="2197" builtinId="49" hidden="1"/>
    <cellStyle name="Accent6" xfId="2235" builtinId="49" hidden="1"/>
    <cellStyle name="Accent6" xfId="2255" builtinId="49" hidden="1"/>
    <cellStyle name="Accent6" xfId="2308" builtinId="49" hidden="1"/>
    <cellStyle name="Accent6" xfId="2358" builtinId="49" hidden="1"/>
    <cellStyle name="Accent6" xfId="2402" builtinId="49" hidden="1"/>
    <cellStyle name="Accent6" xfId="2439" builtinId="49" hidden="1"/>
    <cellStyle name="Accent6" xfId="2479" builtinId="49" hidden="1"/>
    <cellStyle name="Accent6" xfId="2517" builtinId="49" hidden="1"/>
    <cellStyle name="Accent6" xfId="2542" builtinId="49" hidden="1"/>
    <cellStyle name="Accent6" xfId="2592" builtinId="49" hidden="1"/>
    <cellStyle name="Accent6" xfId="2641" builtinId="49" hidden="1"/>
    <cellStyle name="Accent6" xfId="2683" builtinId="49" hidden="1"/>
    <cellStyle name="Accent6" xfId="2719" builtinId="49" hidden="1"/>
    <cellStyle name="Accent6" xfId="2759" builtinId="49" hidden="1"/>
    <cellStyle name="Accent6" xfId="2797" builtinId="49" hidden="1"/>
    <cellStyle name="Accent6" xfId="2816" builtinId="49" hidden="1"/>
    <cellStyle name="Accent6" xfId="2856" builtinId="49" hidden="1"/>
    <cellStyle name="Accent6" xfId="2904" builtinId="49" hidden="1"/>
    <cellStyle name="Accent6" xfId="2947" builtinId="49" hidden="1"/>
    <cellStyle name="Accent6" xfId="2984" builtinId="49" hidden="1"/>
    <cellStyle name="Accent6" xfId="3024" builtinId="49" hidden="1"/>
    <cellStyle name="Accent6" xfId="3062" builtinId="49" hidden="1"/>
    <cellStyle name="Accent6" xfId="3105" builtinId="49" hidden="1"/>
    <cellStyle name="Accent6" xfId="3151" builtinId="49" hidden="1"/>
    <cellStyle name="Accent6" xfId="3193" builtinId="49" hidden="1"/>
    <cellStyle name="Accent6" xfId="3242" builtinId="49" hidden="1"/>
    <cellStyle name="Accent6" xfId="3283" builtinId="49" hidden="1"/>
    <cellStyle name="Accent6" xfId="3317" builtinId="49" hidden="1"/>
    <cellStyle name="Bad" xfId="9" builtinId="27" hidden="1"/>
    <cellStyle name="Bad" xfId="66" builtinId="27" hidden="1"/>
    <cellStyle name="Bad" xfId="107" builtinId="27" hidden="1"/>
    <cellStyle name="Bad" xfId="161" builtinId="27" hidden="1"/>
    <cellStyle name="Bad" xfId="206" builtinId="27" hidden="1"/>
    <cellStyle name="Bad" xfId="249" builtinId="27" hidden="1"/>
    <cellStyle name="Bad" xfId="293" builtinId="27" hidden="1"/>
    <cellStyle name="Bad" xfId="288" builtinId="27" hidden="1"/>
    <cellStyle name="Bad" xfId="378" builtinId="27" hidden="1"/>
    <cellStyle name="Bad" xfId="372" builtinId="27" hidden="1"/>
    <cellStyle name="Bad" xfId="420" builtinId="27" hidden="1"/>
    <cellStyle name="Bad" xfId="497" builtinId="27" hidden="1"/>
    <cellStyle name="Bad" xfId="546" builtinId="27" hidden="1"/>
    <cellStyle name="Bad" xfId="590" builtinId="27" hidden="1"/>
    <cellStyle name="Bad" xfId="632" builtinId="27" hidden="1"/>
    <cellStyle name="Bad" xfId="675" builtinId="27" hidden="1"/>
    <cellStyle name="Bad" xfId="670" builtinId="27" hidden="1"/>
    <cellStyle name="Bad" xfId="761" builtinId="27" hidden="1"/>
    <cellStyle name="Bad" xfId="755" builtinId="27" hidden="1"/>
    <cellStyle name="Bad" xfId="803" builtinId="27" hidden="1"/>
    <cellStyle name="Bad" xfId="876" builtinId="27" hidden="1"/>
    <cellStyle name="Bad" xfId="688" builtinId="27" hidden="1"/>
    <cellStyle name="Bad" xfId="926" builtinId="27" hidden="1"/>
    <cellStyle name="Bad" xfId="968" builtinId="27" hidden="1"/>
    <cellStyle name="Bad" xfId="1011" builtinId="27" hidden="1"/>
    <cellStyle name="Bad" xfId="1006" builtinId="27" hidden="1"/>
    <cellStyle name="Bad" xfId="1096" builtinId="27" hidden="1"/>
    <cellStyle name="Bad" xfId="1090" builtinId="27" hidden="1"/>
    <cellStyle name="Bad" xfId="1139" builtinId="27" hidden="1"/>
    <cellStyle name="Bad" xfId="1216" builtinId="27" hidden="1"/>
    <cellStyle name="Bad" xfId="916" builtinId="27" hidden="1"/>
    <cellStyle name="Bad" xfId="1256" builtinId="27" hidden="1"/>
    <cellStyle name="Bad" xfId="1296" builtinId="27" hidden="1"/>
    <cellStyle name="Bad" xfId="1336" builtinId="27" hidden="1"/>
    <cellStyle name="Bad" xfId="1331" builtinId="27" hidden="1"/>
    <cellStyle name="Bad" xfId="1413" builtinId="27" hidden="1"/>
    <cellStyle name="Bad" xfId="1407" builtinId="27" hidden="1"/>
    <cellStyle name="Bad" xfId="1454" builtinId="27" hidden="1"/>
    <cellStyle name="Bad" xfId="1521" builtinId="27" hidden="1"/>
    <cellStyle name="Bad" xfId="507" builtinId="27" hidden="1"/>
    <cellStyle name="Bad" xfId="285" builtinId="27" hidden="1"/>
    <cellStyle name="Bad" xfId="155" builtinId="27" hidden="1"/>
    <cellStyle name="Bad" xfId="1640" builtinId="27" hidden="1"/>
    <cellStyle name="Bad" xfId="1696" builtinId="27" hidden="1"/>
    <cellStyle name="Bad" xfId="1743" builtinId="27" hidden="1"/>
    <cellStyle name="Bad" xfId="1790" builtinId="27" hidden="1"/>
    <cellStyle name="Bad" xfId="1735" builtinId="27" hidden="1"/>
    <cellStyle name="Bad" xfId="1869" builtinId="27" hidden="1"/>
    <cellStyle name="Bad" xfId="1878" builtinId="27" hidden="1"/>
    <cellStyle name="Bad" xfId="1684" builtinId="27" hidden="1"/>
    <cellStyle name="Bad" xfId="1993" builtinId="27" hidden="1"/>
    <cellStyle name="Bad" xfId="2041" builtinId="27" hidden="1"/>
    <cellStyle name="Bad" xfId="2088" builtinId="27" hidden="1"/>
    <cellStyle name="Bad" xfId="2033" builtinId="27" hidden="1"/>
    <cellStyle name="Bad" xfId="2166" builtinId="27" hidden="1"/>
    <cellStyle name="Bad" xfId="2175" builtinId="27" hidden="1"/>
    <cellStyle name="Bad" xfId="1634" builtinId="27" hidden="1"/>
    <cellStyle name="Bad" xfId="2275" builtinId="27" hidden="1"/>
    <cellStyle name="Bad" xfId="2322" builtinId="27" hidden="1"/>
    <cellStyle name="Bad" xfId="2369" builtinId="27" hidden="1"/>
    <cellStyle name="Bad" xfId="2314" builtinId="27" hidden="1"/>
    <cellStyle name="Bad" xfId="2448" builtinId="27" hidden="1"/>
    <cellStyle name="Bad" xfId="2457" builtinId="27" hidden="1"/>
    <cellStyle name="Bad" xfId="2035" builtinId="27" hidden="1"/>
    <cellStyle name="Bad" xfId="2559" builtinId="27" hidden="1"/>
    <cellStyle name="Bad" xfId="2605" builtinId="27" hidden="1"/>
    <cellStyle name="Bad" xfId="2652" builtinId="27" hidden="1"/>
    <cellStyle name="Bad" xfId="2598" builtinId="27" hidden="1"/>
    <cellStyle name="Bad" xfId="2728" builtinId="27" hidden="1"/>
    <cellStyle name="Bad" xfId="2737" builtinId="27" hidden="1"/>
    <cellStyle name="Bad" xfId="2556" builtinId="27" hidden="1"/>
    <cellStyle name="Bad" xfId="2823" builtinId="27" hidden="1"/>
    <cellStyle name="Bad" xfId="2868" builtinId="27" hidden="1"/>
    <cellStyle name="Bad" xfId="2915" builtinId="27" hidden="1"/>
    <cellStyle name="Bad" xfId="2860" builtinId="27" hidden="1"/>
    <cellStyle name="Bad" xfId="2993" builtinId="27" hidden="1"/>
    <cellStyle name="Bad" xfId="3002" builtinId="27" hidden="1"/>
    <cellStyle name="Bad" xfId="3070" builtinId="27" hidden="1"/>
    <cellStyle name="Bad" xfId="3118" builtinId="27" hidden="1"/>
    <cellStyle name="Bad" xfId="3158" builtinId="27" hidden="1"/>
    <cellStyle name="Bad" xfId="3206" builtinId="27" hidden="1"/>
    <cellStyle name="Bad" xfId="3200" builtinId="27" hidden="1"/>
    <cellStyle name="Bad" xfId="3197" builtinId="27" hidden="1"/>
    <cellStyle name="Calc - Calculation Cell" xfId="20"/>
    <cellStyle name="Calc - Input Cell" xfId="1"/>
    <cellStyle name="Calc - Normal Text" xfId="52"/>
    <cellStyle name="Calc - References Cell" xfId="50"/>
    <cellStyle name="Calc - Units Cell" xfId="49"/>
    <cellStyle name="Calc - Variables Cell" xfId="103"/>
    <cellStyle name="Calculation" xfId="13" builtinId="22" hidden="1"/>
    <cellStyle name="Calculation" xfId="70" builtinId="22" hidden="1"/>
    <cellStyle name="Calculation" xfId="111" builtinId="22" hidden="1"/>
    <cellStyle name="Calculation" xfId="165" builtinId="22" hidden="1"/>
    <cellStyle name="Calculation" xfId="210" builtinId="22" hidden="1"/>
    <cellStyle name="Calculation" xfId="253" builtinId="22" hidden="1"/>
    <cellStyle name="Calculation" xfId="297" builtinId="22" hidden="1"/>
    <cellStyle name="Calculation" xfId="332" builtinId="22" hidden="1"/>
    <cellStyle name="Calculation" xfId="382" builtinId="22" hidden="1"/>
    <cellStyle name="Calculation" xfId="416" builtinId="22" hidden="1"/>
    <cellStyle name="Calculation" xfId="431" builtinId="22" hidden="1"/>
    <cellStyle name="Calculation" xfId="501" builtinId="22" hidden="1"/>
    <cellStyle name="Calculation" xfId="550" builtinId="22" hidden="1"/>
    <cellStyle name="Calculation" xfId="594" builtinId="22" hidden="1"/>
    <cellStyle name="Calculation" xfId="636" builtinId="22" hidden="1"/>
    <cellStyle name="Calculation" xfId="679" builtinId="22" hidden="1"/>
    <cellStyle name="Calculation" xfId="714" builtinId="22" hidden="1"/>
    <cellStyle name="Calculation" xfId="765" builtinId="22" hidden="1"/>
    <cellStyle name="Calculation" xfId="799" builtinId="22" hidden="1"/>
    <cellStyle name="Calculation" xfId="813" builtinId="22" hidden="1"/>
    <cellStyle name="Calculation" xfId="880" builtinId="22" hidden="1"/>
    <cellStyle name="Calculation" xfId="724" builtinId="22" hidden="1"/>
    <cellStyle name="Calculation" xfId="930" builtinId="22" hidden="1"/>
    <cellStyle name="Calculation" xfId="972" builtinId="22" hidden="1"/>
    <cellStyle name="Calculation" xfId="1015" builtinId="22" hidden="1"/>
    <cellStyle name="Calculation" xfId="1050" builtinId="22" hidden="1"/>
    <cellStyle name="Calculation" xfId="1100" builtinId="22" hidden="1"/>
    <cellStyle name="Calculation" xfId="1135" builtinId="22" hidden="1"/>
    <cellStyle name="Calculation" xfId="1151" builtinId="22" hidden="1"/>
    <cellStyle name="Calculation" xfId="1220" builtinId="22" hidden="1"/>
    <cellStyle name="Calculation" xfId="1227" builtinId="22" hidden="1"/>
    <cellStyle name="Calculation" xfId="1260" builtinId="22" hidden="1"/>
    <cellStyle name="Calculation" xfId="1300" builtinId="22" hidden="1"/>
    <cellStyle name="Calculation" xfId="1340" builtinId="22" hidden="1"/>
    <cellStyle name="Calculation" xfId="1373" builtinId="22" hidden="1"/>
    <cellStyle name="Calculation" xfId="1417" builtinId="22" hidden="1"/>
    <cellStyle name="Calculation" xfId="1450" builtinId="22" hidden="1"/>
    <cellStyle name="Calculation" xfId="1461" builtinId="22" hidden="1"/>
    <cellStyle name="Calculation" xfId="1525" builtinId="22" hidden="1"/>
    <cellStyle name="Calculation" xfId="199" builtinId="22" hidden="1"/>
    <cellStyle name="Calculation" xfId="1557" builtinId="22" hidden="1"/>
    <cellStyle name="Calculation" xfId="1567" builtinId="22" hidden="1"/>
    <cellStyle name="Calculation" xfId="1644" builtinId="22" hidden="1"/>
    <cellStyle name="Calculation" xfId="1700" builtinId="22" hidden="1"/>
    <cellStyle name="Calculation" xfId="1747" builtinId="22" hidden="1"/>
    <cellStyle name="Calculation" xfId="1785" builtinId="22" hidden="1"/>
    <cellStyle name="Calculation" xfId="1835" builtinId="22" hidden="1"/>
    <cellStyle name="Calculation" xfId="1864" builtinId="22" hidden="1"/>
    <cellStyle name="Calculation" xfId="1905" builtinId="22" hidden="1"/>
    <cellStyle name="Calculation" xfId="1682" builtinId="22" hidden="1"/>
    <cellStyle name="Calculation" xfId="1997" builtinId="22" hidden="1"/>
    <cellStyle name="Calculation" xfId="2045" builtinId="22" hidden="1"/>
    <cellStyle name="Calculation" xfId="2083" builtinId="22" hidden="1"/>
    <cellStyle name="Calculation" xfId="2132" builtinId="22" hidden="1"/>
    <cellStyle name="Calculation" xfId="2161" builtinId="22" hidden="1"/>
    <cellStyle name="Calculation" xfId="2202" builtinId="22" hidden="1"/>
    <cellStyle name="Calculation" xfId="1982" builtinId="22" hidden="1"/>
    <cellStyle name="Calculation" xfId="2279" builtinId="22" hidden="1"/>
    <cellStyle name="Calculation" xfId="2326" builtinId="22" hidden="1"/>
    <cellStyle name="Calculation" xfId="2364" builtinId="22" hidden="1"/>
    <cellStyle name="Calculation" xfId="2414" builtinId="22" hidden="1"/>
    <cellStyle name="Calculation" xfId="2443" builtinId="22" hidden="1"/>
    <cellStyle name="Calculation" xfId="2484" builtinId="22" hidden="1"/>
    <cellStyle name="Calculation" xfId="2267" builtinId="22" hidden="1"/>
    <cellStyle name="Calculation" xfId="2563" builtinId="22" hidden="1"/>
    <cellStyle name="Calculation" xfId="2609" builtinId="22" hidden="1"/>
    <cellStyle name="Calculation" xfId="2647" builtinId="22" hidden="1"/>
    <cellStyle name="Calculation" xfId="2694" builtinId="22" hidden="1"/>
    <cellStyle name="Calculation" xfId="2723" builtinId="22" hidden="1"/>
    <cellStyle name="Calculation" xfId="2764" builtinId="22" hidden="1"/>
    <cellStyle name="Calculation" xfId="2032" builtinId="22" hidden="1"/>
    <cellStyle name="Calculation" xfId="2827" builtinId="22" hidden="1"/>
    <cellStyle name="Calculation" xfId="2872" builtinId="22" hidden="1"/>
    <cellStyle name="Calculation" xfId="2910" builtinId="22" hidden="1"/>
    <cellStyle name="Calculation" xfId="2959" builtinId="22" hidden="1"/>
    <cellStyle name="Calculation" xfId="2988" builtinId="22" hidden="1"/>
    <cellStyle name="Calculation" xfId="3029" builtinId="22" hidden="1"/>
    <cellStyle name="Calculation" xfId="3074" builtinId="22" hidden="1"/>
    <cellStyle name="Calculation" xfId="3122" builtinId="22" hidden="1"/>
    <cellStyle name="Calculation" xfId="3162" builtinId="22" hidden="1"/>
    <cellStyle name="Calculation" xfId="3210" builtinId="22" hidden="1"/>
    <cellStyle name="Calculation" xfId="3247" builtinId="22" hidden="1"/>
    <cellStyle name="Calculation" xfId="3261" builtinId="22" hidden="1"/>
    <cellStyle name="Check Cell" xfId="15" builtinId="23" hidden="1"/>
    <cellStyle name="Check Cell" xfId="72" builtinId="23" hidden="1"/>
    <cellStyle name="Check Cell" xfId="113" builtinId="23" hidden="1"/>
    <cellStyle name="Check Cell" xfId="167" builtinId="23" hidden="1"/>
    <cellStyle name="Check Cell" xfId="212" builtinId="23" hidden="1"/>
    <cellStyle name="Check Cell" xfId="255" builtinId="23" hidden="1"/>
    <cellStyle name="Check Cell" xfId="299" builtinId="23" hidden="1"/>
    <cellStyle name="Check Cell" xfId="335" builtinId="23" hidden="1"/>
    <cellStyle name="Check Cell" xfId="384" builtinId="23" hidden="1"/>
    <cellStyle name="Check Cell" xfId="419" builtinId="23" hidden="1"/>
    <cellStyle name="Check Cell" xfId="464" builtinId="23" hidden="1"/>
    <cellStyle name="Check Cell" xfId="503" builtinId="23" hidden="1"/>
    <cellStyle name="Check Cell" xfId="552" builtinId="23" hidden="1"/>
    <cellStyle name="Check Cell" xfId="596" builtinId="23" hidden="1"/>
    <cellStyle name="Check Cell" xfId="638" builtinId="23" hidden="1"/>
    <cellStyle name="Check Cell" xfId="681" builtinId="23" hidden="1"/>
    <cellStyle name="Check Cell" xfId="717" builtinId="23" hidden="1"/>
    <cellStyle name="Check Cell" xfId="767" builtinId="23" hidden="1"/>
    <cellStyle name="Check Cell" xfId="802" builtinId="23" hidden="1"/>
    <cellStyle name="Check Cell" xfId="846" builtinId="23" hidden="1"/>
    <cellStyle name="Check Cell" xfId="882" builtinId="23" hidden="1"/>
    <cellStyle name="Check Cell" xfId="686" builtinId="23" hidden="1"/>
    <cellStyle name="Check Cell" xfId="932" builtinId="23" hidden="1"/>
    <cellStyle name="Check Cell" xfId="974" builtinId="23" hidden="1"/>
    <cellStyle name="Check Cell" xfId="1017" builtinId="23" hidden="1"/>
    <cellStyle name="Check Cell" xfId="1053" builtinId="23" hidden="1"/>
    <cellStyle name="Check Cell" xfId="1102" builtinId="23" hidden="1"/>
    <cellStyle name="Check Cell" xfId="1138" builtinId="23" hidden="1"/>
    <cellStyle name="Check Cell" xfId="1183" builtinId="23" hidden="1"/>
    <cellStyle name="Check Cell" xfId="1222" builtinId="23" hidden="1"/>
    <cellStyle name="Check Cell" xfId="1213" builtinId="23" hidden="1"/>
    <cellStyle name="Check Cell" xfId="1262" builtinId="23" hidden="1"/>
    <cellStyle name="Check Cell" xfId="1302" builtinId="23" hidden="1"/>
    <cellStyle name="Check Cell" xfId="1342" builtinId="23" hidden="1"/>
    <cellStyle name="Check Cell" xfId="1376" builtinId="23" hidden="1"/>
    <cellStyle name="Check Cell" xfId="1419" builtinId="23" hidden="1"/>
    <cellStyle name="Check Cell" xfId="1453" builtinId="23" hidden="1"/>
    <cellStyle name="Check Cell" xfId="1492" builtinId="23" hidden="1"/>
    <cellStyle name="Check Cell" xfId="1527" builtinId="23" hidden="1"/>
    <cellStyle name="Check Cell" xfId="534" builtinId="23" hidden="1"/>
    <cellStyle name="Check Cell" xfId="1559" builtinId="23" hidden="1"/>
    <cellStyle name="Check Cell" xfId="1596" builtinId="23" hidden="1"/>
    <cellStyle name="Check Cell" xfId="1646" builtinId="23" hidden="1"/>
    <cellStyle name="Check Cell" xfId="1702" builtinId="23" hidden="1"/>
    <cellStyle name="Check Cell" xfId="1749" builtinId="23" hidden="1"/>
    <cellStyle name="Check Cell" xfId="1736" builtinId="23" hidden="1"/>
    <cellStyle name="Check Cell" xfId="1799" builtinId="23" hidden="1"/>
    <cellStyle name="Check Cell" xfId="1867" builtinId="23" hidden="1"/>
    <cellStyle name="Check Cell" xfId="1906" builtinId="23" hidden="1"/>
    <cellStyle name="Check Cell" xfId="1651" builtinId="23" hidden="1"/>
    <cellStyle name="Check Cell" xfId="1999" builtinId="23" hidden="1"/>
    <cellStyle name="Check Cell" xfId="2047" builtinId="23" hidden="1"/>
    <cellStyle name="Check Cell" xfId="2034" builtinId="23" hidden="1"/>
    <cellStyle name="Check Cell" xfId="2097" builtinId="23" hidden="1"/>
    <cellStyle name="Check Cell" xfId="2164" builtinId="23" hidden="1"/>
    <cellStyle name="Check Cell" xfId="2203" builtinId="23" hidden="1"/>
    <cellStyle name="Check Cell" xfId="2055" builtinId="23" hidden="1"/>
    <cellStyle name="Check Cell" xfId="2281" builtinId="23" hidden="1"/>
    <cellStyle name="Check Cell" xfId="2328" builtinId="23" hidden="1"/>
    <cellStyle name="Check Cell" xfId="2315" builtinId="23" hidden="1"/>
    <cellStyle name="Check Cell" xfId="2378" builtinId="23" hidden="1"/>
    <cellStyle name="Check Cell" xfId="2446" builtinId="23" hidden="1"/>
    <cellStyle name="Check Cell" xfId="2485" builtinId="23" hidden="1"/>
    <cellStyle name="Check Cell" xfId="2372" builtinId="23" hidden="1"/>
    <cellStyle name="Check Cell" xfId="2565" builtinId="23" hidden="1"/>
    <cellStyle name="Check Cell" xfId="2611" builtinId="23" hidden="1"/>
    <cellStyle name="Check Cell" xfId="2599" builtinId="23" hidden="1"/>
    <cellStyle name="Check Cell" xfId="2659" builtinId="23" hidden="1"/>
    <cellStyle name="Check Cell" xfId="2726" builtinId="23" hidden="1"/>
    <cellStyle name="Check Cell" xfId="2765" builtinId="23" hidden="1"/>
    <cellStyle name="Check Cell" xfId="2697" builtinId="23" hidden="1"/>
    <cellStyle name="Check Cell" xfId="2829" builtinId="23" hidden="1"/>
    <cellStyle name="Check Cell" xfId="2874" builtinId="23" hidden="1"/>
    <cellStyle name="Check Cell" xfId="2861" builtinId="23" hidden="1"/>
    <cellStyle name="Check Cell" xfId="2923" builtinId="23" hidden="1"/>
    <cellStyle name="Check Cell" xfId="2991" builtinId="23" hidden="1"/>
    <cellStyle name="Check Cell" xfId="3030" builtinId="23" hidden="1"/>
    <cellStyle name="Check Cell" xfId="3076" builtinId="23" hidden="1"/>
    <cellStyle name="Check Cell" xfId="3124" builtinId="23" hidden="1"/>
    <cellStyle name="Check Cell" xfId="3164" builtinId="23" hidden="1"/>
    <cellStyle name="Check Cell" xfId="3212" builtinId="23" hidden="1"/>
    <cellStyle name="Check Cell" xfId="3248" builtinId="23" hidden="1"/>
    <cellStyle name="Check Cell" xfId="3290" builtinId="23" hidden="1"/>
    <cellStyle name="Comma" xfId="21" builtinId="3" hidden="1"/>
    <cellStyle name="Comma" xfId="54" builtinId="3" hidden="1"/>
    <cellStyle name="Comma" xfId="57" builtinId="3" hidden="1" customBuiltin="1"/>
    <cellStyle name="Comma" xfId="61" builtinId="3" customBuiltin="1"/>
    <cellStyle name="Comma [0]" xfId="22" builtinId="6" hidden="1"/>
    <cellStyle name="Comma [0]" xfId="77" builtinId="6" hidden="1"/>
    <cellStyle name="Comma [0]" xfId="119" builtinId="6" hidden="1"/>
    <cellStyle name="Comma [0]" xfId="195" builtinId="6" hidden="1"/>
    <cellStyle name="Comma [0]" xfId="1566" builtinId="6" hidden="1"/>
    <cellStyle name="Comma [0]" xfId="1564" builtinId="6" hidden="1"/>
    <cellStyle name="Comma [0]" xfId="1653" builtinId="6" hidden="1"/>
    <cellStyle name="Comma [0]" xfId="1707" builtinId="6" hidden="1"/>
    <cellStyle name="Comma [0]" xfId="1756" builtinId="6" hidden="1"/>
    <cellStyle name="Comma [0]" xfId="1800" builtinId="6" hidden="1"/>
    <cellStyle name="Comma [0]" xfId="1837" builtinId="6" hidden="1"/>
    <cellStyle name="Comma [0]" xfId="1877" builtinId="6" hidden="1"/>
    <cellStyle name="Comma [0]" xfId="1915" builtinId="6" hidden="1"/>
    <cellStyle name="Comma [0]" xfId="1950" builtinId="6" hidden="1"/>
    <cellStyle name="Comma [0]" xfId="2004" builtinId="6" hidden="1"/>
    <cellStyle name="Comma [0]" xfId="2054" builtinId="6" hidden="1"/>
    <cellStyle name="Comma [0]" xfId="2098" builtinId="6" hidden="1"/>
    <cellStyle name="Comma [0]" xfId="2134" builtinId="6" hidden="1"/>
    <cellStyle name="Comma [0]" xfId="2174" builtinId="6" hidden="1"/>
    <cellStyle name="Comma [0]" xfId="2212" builtinId="6" hidden="1"/>
    <cellStyle name="Comma [0]" xfId="1988" builtinId="6" hidden="1"/>
    <cellStyle name="Comma [0]" xfId="2286" builtinId="6" hidden="1"/>
    <cellStyle name="Comma [0]" xfId="2335" builtinId="6" hidden="1"/>
    <cellStyle name="Comma [0]" xfId="2379" builtinId="6" hidden="1"/>
    <cellStyle name="Comma [0]" xfId="2416" builtinId="6" hidden="1"/>
    <cellStyle name="Comma [0]" xfId="2456" builtinId="6" hidden="1"/>
    <cellStyle name="Comma [0]" xfId="2494" builtinId="6" hidden="1"/>
    <cellStyle name="Comma [0]" xfId="2260" builtinId="6" hidden="1"/>
    <cellStyle name="Comma [0]" xfId="2570" builtinId="6" hidden="1"/>
    <cellStyle name="Comma [0]" xfId="2618" builtinId="6" hidden="1"/>
    <cellStyle name="Comma [0]" xfId="2660" builtinId="6" hidden="1"/>
    <cellStyle name="Comma [0]" xfId="2696" builtinId="6" hidden="1"/>
    <cellStyle name="Comma [0]" xfId="2736" builtinId="6" hidden="1"/>
    <cellStyle name="Comma [0]" xfId="2774" builtinId="6" hidden="1"/>
    <cellStyle name="Comma [0]" xfId="2617" builtinId="6" hidden="1"/>
    <cellStyle name="Comma [0]" xfId="2834" builtinId="6" hidden="1"/>
    <cellStyle name="Comma [0]" xfId="2881" builtinId="6" hidden="1"/>
    <cellStyle name="Comma [0]" xfId="2924" builtinId="6" hidden="1"/>
    <cellStyle name="Comma [0]" xfId="2961" builtinId="6" hidden="1"/>
    <cellStyle name="Comma [0]" xfId="3001" builtinId="6" hidden="1"/>
    <cellStyle name="Comma [0]" xfId="3039" builtinId="6" hidden="1"/>
    <cellStyle name="Comma [0]" xfId="3082" builtinId="6" hidden="1"/>
    <cellStyle name="Comma [0]" xfId="3129" builtinId="6" hidden="1"/>
    <cellStyle name="Comma [0]" xfId="3170" builtinId="6" hidden="1"/>
    <cellStyle name="Comma [0]" xfId="3219" builtinId="6" hidden="1"/>
    <cellStyle name="Comma [0]" xfId="3260" builtinId="6" hidden="1"/>
    <cellStyle name="Comma [0]" xfId="3258" builtinId="6" hidden="1"/>
    <cellStyle name="Comma [0] 4" xfId="218" hidden="1"/>
    <cellStyle name="Comma [0] 4" xfId="305" hidden="1"/>
    <cellStyle name="Comma [0] 4" xfId="389" hidden="1"/>
    <cellStyle name="Comma [0] 4" xfId="466" hidden="1"/>
    <cellStyle name="Comma [0] 4" xfId="602" hidden="1"/>
    <cellStyle name="Comma [0] 4" xfId="687" hidden="1"/>
    <cellStyle name="Comma [0] 4" xfId="773" hidden="1"/>
    <cellStyle name="Comma [0] 4" xfId="847" hidden="1"/>
    <cellStyle name="Comma [0] 4" xfId="937" hidden="1"/>
    <cellStyle name="Comma [0] 4" xfId="1023" hidden="1"/>
    <cellStyle name="Comma [0] 4" xfId="1108" hidden="1"/>
    <cellStyle name="Comma [0] 4" xfId="1185" hidden="1"/>
    <cellStyle name="Comma [0] 4" xfId="1267" hidden="1"/>
    <cellStyle name="Comma [0] 4" xfId="1347" hidden="1"/>
    <cellStyle name="Comma [0] 4" xfId="1424" hidden="1"/>
    <cellStyle name="Comma [0] 4" xfId="1493" hidden="1"/>
    <cellStyle name="Comma 10" xfId="149"/>
    <cellStyle name="Comma 11" xfId="1691"/>
    <cellStyle name="Comma 12" xfId="3218" hidden="1"/>
    <cellStyle name="Comma 12" xfId="3253"/>
    <cellStyle name="Comma 13" xfId="3251" hidden="1"/>
    <cellStyle name="Comma 13" xfId="3321"/>
    <cellStyle name="Comma 2" xfId="1293" hidden="1"/>
    <cellStyle name="Comma 2" xfId="461"/>
    <cellStyle name="Comma 2 2" xfId="1755" hidden="1"/>
    <cellStyle name="Comma 2 2" xfId="2211" hidden="1"/>
    <cellStyle name="Comma 2 2" xfId="2334" hidden="1"/>
    <cellStyle name="Comma 2 2" xfId="2773" hidden="1"/>
    <cellStyle name="Comma 2 2" xfId="2880"/>
    <cellStyle name="Comma 2 3" xfId="1798" hidden="1"/>
    <cellStyle name="Comma 2 3" xfId="2377" hidden="1"/>
    <cellStyle name="Comma 2 3" xfId="2922"/>
    <cellStyle name="Comma 2 4" xfId="1914" hidden="1"/>
    <cellStyle name="Comma 2 4" xfId="2493" hidden="1"/>
    <cellStyle name="Comma 2 4" xfId="3038"/>
    <cellStyle name="Comma 3" xfId="146" hidden="1"/>
    <cellStyle name="Comma 3" xfId="1627" hidden="1"/>
    <cellStyle name="Comma 3" xfId="1789" hidden="1"/>
    <cellStyle name="Comma 3" xfId="1868" hidden="1"/>
    <cellStyle name="Comma 3" xfId="1942" hidden="1"/>
    <cellStyle name="Comma 3" xfId="2087" hidden="1"/>
    <cellStyle name="Comma 3" xfId="2165" hidden="1"/>
    <cellStyle name="Comma 3" xfId="2239" hidden="1"/>
    <cellStyle name="Comma 3" xfId="2368" hidden="1"/>
    <cellStyle name="Comma 3" xfId="2447" hidden="1"/>
    <cellStyle name="Comma 3" xfId="2521" hidden="1"/>
    <cellStyle name="Comma 3" xfId="2651" hidden="1"/>
    <cellStyle name="Comma 3" xfId="2727" hidden="1"/>
    <cellStyle name="Comma 3" xfId="2801" hidden="1"/>
    <cellStyle name="Comma 3" xfId="2914" hidden="1"/>
    <cellStyle name="Comma 3" xfId="2992" hidden="1"/>
    <cellStyle name="Comma 3" xfId="3066" hidden="1"/>
    <cellStyle name="Comma 3" xfId="3081"/>
    <cellStyle name="Comma 4" xfId="1628"/>
    <cellStyle name="Comma 4 2" xfId="1793"/>
    <cellStyle name="Comma 5" xfId="1652"/>
    <cellStyle name="Comma 6" xfId="1984" hidden="1"/>
    <cellStyle name="Comma 6" xfId="2552" hidden="1"/>
    <cellStyle name="Comma 6" xfId="3109"/>
    <cellStyle name="Comma 7" xfId="3113"/>
    <cellStyle name="Comma 8" xfId="118"/>
    <cellStyle name="Comma 9" xfId="147" hidden="1"/>
    <cellStyle name="Comma 9" xfId="3169"/>
    <cellStyle name="Currency" xfId="23" builtinId="4" hidden="1"/>
    <cellStyle name="Currency" xfId="58" builtinId="4" hidden="1"/>
    <cellStyle name="Currency" xfId="59" builtinId="4" customBuiltin="1"/>
    <cellStyle name="Currency [0]" xfId="24" builtinId="7" hidden="1"/>
    <cellStyle name="Currency [0]" xfId="78" builtinId="7" hidden="1"/>
    <cellStyle name="Currency [0]" xfId="121" builtinId="7" hidden="1"/>
    <cellStyle name="Currency [0]" xfId="284" builtinId="7" hidden="1"/>
    <cellStyle name="Currency [0]" xfId="1568" builtinId="7" hidden="1"/>
    <cellStyle name="Currency [0]" xfId="1602" builtinId="7" hidden="1"/>
    <cellStyle name="Currency [0]" xfId="1655" builtinId="7" hidden="1"/>
    <cellStyle name="Currency [0]" xfId="1708" builtinId="7" hidden="1"/>
    <cellStyle name="Currency [0]" xfId="1758" builtinId="7" hidden="1"/>
    <cellStyle name="Currency [0]" xfId="1802" builtinId="7" hidden="1"/>
    <cellStyle name="Currency [0]" xfId="1839" builtinId="7" hidden="1"/>
    <cellStyle name="Currency [0]" xfId="1879" builtinId="7" hidden="1"/>
    <cellStyle name="Currency [0]" xfId="1917" builtinId="7" hidden="1"/>
    <cellStyle name="Currency [0]" xfId="1952" builtinId="7" hidden="1"/>
    <cellStyle name="Currency [0]" xfId="2005" builtinId="7" hidden="1"/>
    <cellStyle name="Currency [0]" xfId="2056" builtinId="7" hidden="1"/>
    <cellStyle name="Currency [0]" xfId="2100" builtinId="7" hidden="1"/>
    <cellStyle name="Currency [0]" xfId="2136" builtinId="7" hidden="1"/>
    <cellStyle name="Currency [0]" xfId="2176" builtinId="7" hidden="1"/>
    <cellStyle name="Currency [0]" xfId="2214" builtinId="7" hidden="1"/>
    <cellStyle name="Currency [0]" xfId="1949" builtinId="7" hidden="1"/>
    <cellStyle name="Currency [0]" xfId="2287" builtinId="7" hidden="1"/>
    <cellStyle name="Currency [0]" xfId="2337" builtinId="7" hidden="1"/>
    <cellStyle name="Currency [0]" xfId="2381" builtinId="7" hidden="1"/>
    <cellStyle name="Currency [0]" xfId="2418" builtinId="7" hidden="1"/>
    <cellStyle name="Currency [0]" xfId="2458" builtinId="7" hidden="1"/>
    <cellStyle name="Currency [0]" xfId="2496" builtinId="7" hidden="1"/>
    <cellStyle name="Currency [0]" xfId="1983" builtinId="7" hidden="1"/>
    <cellStyle name="Currency [0]" xfId="2571" builtinId="7" hidden="1"/>
    <cellStyle name="Currency [0]" xfId="2620" builtinId="7" hidden="1"/>
    <cellStyle name="Currency [0]" xfId="2662" builtinId="7" hidden="1"/>
    <cellStyle name="Currency [0]" xfId="2698" builtinId="7" hidden="1"/>
    <cellStyle name="Currency [0]" xfId="2738" builtinId="7" hidden="1"/>
    <cellStyle name="Currency [0]" xfId="2776" builtinId="7" hidden="1"/>
    <cellStyle name="Currency [0]" xfId="2550" builtinId="7" hidden="1"/>
    <cellStyle name="Currency [0]" xfId="2835" builtinId="7" hidden="1"/>
    <cellStyle name="Currency [0]" xfId="2883" builtinId="7" hidden="1"/>
    <cellStyle name="Currency [0]" xfId="2926" builtinId="7" hidden="1"/>
    <cellStyle name="Currency [0]" xfId="2963" builtinId="7" hidden="1"/>
    <cellStyle name="Currency [0]" xfId="3003" builtinId="7" hidden="1"/>
    <cellStyle name="Currency [0]" xfId="3041" builtinId="7" hidden="1"/>
    <cellStyle name="Currency [0]" xfId="3084" builtinId="7" hidden="1"/>
    <cellStyle name="Currency [0]" xfId="3130" builtinId="7" hidden="1"/>
    <cellStyle name="Currency [0]" xfId="3172" builtinId="7" hidden="1"/>
    <cellStyle name="Currency [0]" xfId="3221" builtinId="7" hidden="1"/>
    <cellStyle name="Currency [0]" xfId="3262" builtinId="7" hidden="1"/>
    <cellStyle name="Currency [0]" xfId="3296" builtinId="7" hidden="1"/>
    <cellStyle name="Currency [0] 4" xfId="220" hidden="1"/>
    <cellStyle name="Currency [0] 4" xfId="307" hidden="1"/>
    <cellStyle name="Currency [0] 4" xfId="391" hidden="1"/>
    <cellStyle name="Currency [0] 4" xfId="468" hidden="1"/>
    <cellStyle name="Currency [0] 4" xfId="603" hidden="1"/>
    <cellStyle name="Currency [0] 4" xfId="689" hidden="1"/>
    <cellStyle name="Currency [0] 4" xfId="774" hidden="1"/>
    <cellStyle name="Currency [0] 4" xfId="848" hidden="1"/>
    <cellStyle name="Currency [0] 4" xfId="939" hidden="1"/>
    <cellStyle name="Currency [0] 4" xfId="1025" hidden="1"/>
    <cellStyle name="Currency [0] 4" xfId="1110" hidden="1"/>
    <cellStyle name="Currency [0] 4" xfId="1187" hidden="1"/>
    <cellStyle name="Currency [0] 4" xfId="1268" hidden="1"/>
    <cellStyle name="Currency [0] 4" xfId="1348" hidden="1"/>
    <cellStyle name="Currency [0] 4" xfId="1425" hidden="1"/>
    <cellStyle name="Currency [0] 4" xfId="1494" hidden="1"/>
    <cellStyle name="Currency 10" xfId="1689"/>
    <cellStyle name="Currency 11" xfId="3171"/>
    <cellStyle name="Currency 12" xfId="3220" hidden="1"/>
    <cellStyle name="Currency 12" xfId="3295"/>
    <cellStyle name="Currency 13" xfId="3323"/>
    <cellStyle name="Currency 2" xfId="259" hidden="1"/>
    <cellStyle name="Currency 2" xfId="1601"/>
    <cellStyle name="Currency 2 2" xfId="1734"/>
    <cellStyle name="Currency 3" xfId="1629"/>
    <cellStyle name="Currency 3 2" xfId="1757" hidden="1"/>
    <cellStyle name="Currency 3 2" xfId="2213" hidden="1"/>
    <cellStyle name="Currency 3 2" xfId="2336" hidden="1"/>
    <cellStyle name="Currency 3 2" xfId="2775" hidden="1"/>
    <cellStyle name="Currency 3 2" xfId="2882"/>
    <cellStyle name="Currency 3 3" xfId="1838" hidden="1"/>
    <cellStyle name="Currency 3 3" xfId="2417" hidden="1"/>
    <cellStyle name="Currency 3 3" xfId="2962"/>
    <cellStyle name="Currency 3 4" xfId="1916" hidden="1"/>
    <cellStyle name="Currency 3 4" xfId="2495" hidden="1"/>
    <cellStyle name="Currency 3 4" xfId="3040"/>
    <cellStyle name="Currency 4" xfId="1985" hidden="1"/>
    <cellStyle name="Currency 4" xfId="2553" hidden="1"/>
    <cellStyle name="Currency 4" xfId="3083"/>
    <cellStyle name="Currency 5" xfId="3110"/>
    <cellStyle name="Currency 6" xfId="3111"/>
    <cellStyle name="Currency 7" xfId="120"/>
    <cellStyle name="Currency 8" xfId="1654"/>
    <cellStyle name="Currency 9" xfId="1688"/>
    <cellStyle name="EEC Input" xfId="55"/>
    <cellStyle name="Explanatory Text" xfId="18" builtinId="53" hidden="1"/>
    <cellStyle name="Explanatory Text" xfId="75" builtinId="53" hidden="1"/>
    <cellStyle name="Explanatory Text" xfId="116" builtinId="53" hidden="1"/>
    <cellStyle name="Explanatory Text" xfId="169" builtinId="53" hidden="1"/>
    <cellStyle name="Explanatory Text" xfId="215" builtinId="53" hidden="1"/>
    <cellStyle name="Explanatory Text" xfId="257" builtinId="53" hidden="1"/>
    <cellStyle name="Explanatory Text" xfId="302" builtinId="53" hidden="1"/>
    <cellStyle name="Explanatory Text" xfId="339" builtinId="53" hidden="1"/>
    <cellStyle name="Explanatory Text" xfId="387" builtinId="53" hidden="1"/>
    <cellStyle name="Explanatory Text" xfId="426" builtinId="53" hidden="1"/>
    <cellStyle name="Explanatory Text" xfId="458" builtinId="53" hidden="1"/>
    <cellStyle name="Explanatory Text" xfId="505" builtinId="53" hidden="1"/>
    <cellStyle name="Explanatory Text" xfId="554" builtinId="53" hidden="1"/>
    <cellStyle name="Explanatory Text" xfId="599" builtinId="53" hidden="1"/>
    <cellStyle name="Explanatory Text" xfId="640" builtinId="53" hidden="1"/>
    <cellStyle name="Explanatory Text" xfId="684" builtinId="53" hidden="1"/>
    <cellStyle name="Explanatory Text" xfId="722" builtinId="53" hidden="1"/>
    <cellStyle name="Explanatory Text" xfId="770" builtinId="53" hidden="1"/>
    <cellStyle name="Explanatory Text" xfId="808" builtinId="53" hidden="1"/>
    <cellStyle name="Explanatory Text" xfId="840" builtinId="53" hidden="1"/>
    <cellStyle name="Explanatory Text" xfId="884" builtinId="53" hidden="1"/>
    <cellStyle name="Explanatory Text" xfId="642" builtinId="53" hidden="1"/>
    <cellStyle name="Explanatory Text" xfId="935" builtinId="53" hidden="1"/>
    <cellStyle name="Explanatory Text" xfId="976" builtinId="53" hidden="1"/>
    <cellStyle name="Explanatory Text" xfId="1020" builtinId="53" hidden="1"/>
    <cellStyle name="Explanatory Text" xfId="1058" builtinId="53" hidden="1"/>
    <cellStyle name="Explanatory Text" xfId="1105" builtinId="53" hidden="1"/>
    <cellStyle name="Explanatory Text" xfId="1145" builtinId="53" hidden="1"/>
    <cellStyle name="Explanatory Text" xfId="1178" builtinId="53" hidden="1"/>
    <cellStyle name="Explanatory Text" xfId="1224" builtinId="53" hidden="1"/>
    <cellStyle name="Explanatory Text" xfId="1184" builtinId="53" hidden="1"/>
    <cellStyle name="Explanatory Text" xfId="1265" builtinId="53" hidden="1"/>
    <cellStyle name="Explanatory Text" xfId="1304" builtinId="53" hidden="1"/>
    <cellStyle name="Explanatory Text" xfId="1345" builtinId="53" hidden="1"/>
    <cellStyle name="Explanatory Text" xfId="1379" builtinId="53" hidden="1"/>
    <cellStyle name="Explanatory Text" xfId="1422" builtinId="53" hidden="1"/>
    <cellStyle name="Explanatory Text" xfId="1458" builtinId="53" hidden="1"/>
    <cellStyle name="Explanatory Text" xfId="1488" builtinId="53" hidden="1"/>
    <cellStyle name="Explanatory Text" xfId="1529" builtinId="53" hidden="1"/>
    <cellStyle name="Explanatory Text" xfId="964" builtinId="53" hidden="1"/>
    <cellStyle name="Explanatory Text" xfId="1562" builtinId="53" hidden="1"/>
    <cellStyle name="Explanatory Text" xfId="1593" builtinId="53" hidden="1"/>
    <cellStyle name="Explanatory Text" xfId="1649" builtinId="53" hidden="1"/>
    <cellStyle name="Explanatory Text" xfId="1705" builtinId="53" hidden="1"/>
    <cellStyle name="Explanatory Text" xfId="1752" builtinId="53" hidden="1"/>
    <cellStyle name="Explanatory Text" xfId="1796" builtinId="53" hidden="1"/>
    <cellStyle name="Explanatory Text" xfId="1829" builtinId="53" hidden="1"/>
    <cellStyle name="Explanatory Text" xfId="1873" builtinId="53" hidden="1"/>
    <cellStyle name="Explanatory Text" xfId="1875" builtinId="53" hidden="1"/>
    <cellStyle name="Explanatory Text" xfId="1946" builtinId="53" hidden="1"/>
    <cellStyle name="Explanatory Text" xfId="2002" builtinId="53" hidden="1"/>
    <cellStyle name="Explanatory Text" xfId="2050" builtinId="53" hidden="1"/>
    <cellStyle name="Explanatory Text" xfId="2094" builtinId="53" hidden="1"/>
    <cellStyle name="Explanatory Text" xfId="2127" builtinId="53" hidden="1"/>
    <cellStyle name="Explanatory Text" xfId="2170" builtinId="53" hidden="1"/>
    <cellStyle name="Explanatory Text" xfId="2172" builtinId="53" hidden="1"/>
    <cellStyle name="Explanatory Text" xfId="1951" builtinId="53" hidden="1"/>
    <cellStyle name="Explanatory Text" xfId="2284" builtinId="53" hidden="1"/>
    <cellStyle name="Explanatory Text" xfId="2331" builtinId="53" hidden="1"/>
    <cellStyle name="Explanatory Text" xfId="2375" builtinId="53" hidden="1"/>
    <cellStyle name="Explanatory Text" xfId="2408" builtinId="53" hidden="1"/>
    <cellStyle name="Explanatory Text" xfId="2452" builtinId="53" hidden="1"/>
    <cellStyle name="Explanatory Text" xfId="2454" builtinId="53" hidden="1"/>
    <cellStyle name="Explanatory Text" xfId="2263" builtinId="53" hidden="1"/>
    <cellStyle name="Explanatory Text" xfId="2568" builtinId="53" hidden="1"/>
    <cellStyle name="Explanatory Text" xfId="2614" builtinId="53" hidden="1"/>
    <cellStyle name="Explanatory Text" xfId="2657" builtinId="53" hidden="1"/>
    <cellStyle name="Explanatory Text" xfId="2689" builtinId="53" hidden="1"/>
    <cellStyle name="Explanatory Text" xfId="2732" builtinId="53" hidden="1"/>
    <cellStyle name="Explanatory Text" xfId="2734" builtinId="53" hidden="1"/>
    <cellStyle name="Explanatory Text" xfId="2554" builtinId="53" hidden="1"/>
    <cellStyle name="Explanatory Text" xfId="2832" builtinId="53" hidden="1"/>
    <cellStyle name="Explanatory Text" xfId="2877" builtinId="53" hidden="1"/>
    <cellStyle name="Explanatory Text" xfId="2920" builtinId="53" hidden="1"/>
    <cellStyle name="Explanatory Text" xfId="2953" builtinId="53" hidden="1"/>
    <cellStyle name="Explanatory Text" xfId="2997" builtinId="53" hidden="1"/>
    <cellStyle name="Explanatory Text" xfId="2999" builtinId="53" hidden="1"/>
    <cellStyle name="Explanatory Text" xfId="3079" builtinId="53" hidden="1"/>
    <cellStyle name="Explanatory Text" xfId="3127" builtinId="53" hidden="1"/>
    <cellStyle name="Explanatory Text" xfId="3167" builtinId="53" hidden="1"/>
    <cellStyle name="Explanatory Text" xfId="3215" builtinId="53" hidden="1"/>
    <cellStyle name="Explanatory Text" xfId="3217" builtinId="53" hidden="1"/>
    <cellStyle name="Explanatory Text" xfId="3287" builtinId="53" hidden="1"/>
    <cellStyle name="Followed Hyperlink" xfId="62" builtinId="9" hidden="1"/>
    <cellStyle name="Followed Hyperlink" xfId="1692" builtinId="9" hidden="1"/>
    <cellStyle name="Followed Hyperlink" xfId="1989" builtinId="9" hidden="1"/>
    <cellStyle name="Followed Hyperlink" xfId="2271" builtinId="9" hidden="1"/>
    <cellStyle name="Followed Hyperlink" xfId="2555" builtinId="9" hidden="1"/>
    <cellStyle name="Followed Hyperlink" xfId="2820" builtinId="9" hidden="1"/>
    <cellStyle name="Followed Hyperlink" xfId="3114" builtinId="9" hidden="1"/>
    <cellStyle name="Good" xfId="8" builtinId="26" hidden="1"/>
    <cellStyle name="Good" xfId="65" builtinId="26" hidden="1"/>
    <cellStyle name="Good" xfId="106" builtinId="26" hidden="1"/>
    <cellStyle name="Good" xfId="160" builtinId="26" hidden="1"/>
    <cellStyle name="Good" xfId="205" builtinId="26" hidden="1"/>
    <cellStyle name="Good" xfId="248" builtinId="26" hidden="1"/>
    <cellStyle name="Good" xfId="292" builtinId="26" hidden="1"/>
    <cellStyle name="Good" xfId="289" builtinId="26" hidden="1"/>
    <cellStyle name="Good" xfId="377" builtinId="26" hidden="1"/>
    <cellStyle name="Good" xfId="373" builtinId="26" hidden="1"/>
    <cellStyle name="Good" xfId="375" builtinId="26" hidden="1"/>
    <cellStyle name="Good" xfId="496" builtinId="26" hidden="1"/>
    <cellStyle name="Good" xfId="545" builtinId="26" hidden="1"/>
    <cellStyle name="Good" xfId="589" builtinId="26" hidden="1"/>
    <cellStyle name="Good" xfId="631" builtinId="26" hidden="1"/>
    <cellStyle name="Good" xfId="674" builtinId="26" hidden="1"/>
    <cellStyle name="Good" xfId="671" builtinId="26" hidden="1"/>
    <cellStyle name="Good" xfId="760" builtinId="26" hidden="1"/>
    <cellStyle name="Good" xfId="756" builtinId="26" hidden="1"/>
    <cellStyle name="Good" xfId="758" builtinId="26" hidden="1"/>
    <cellStyle name="Good" xfId="875" builtinId="26" hidden="1"/>
    <cellStyle name="Good" xfId="721" builtinId="26" hidden="1"/>
    <cellStyle name="Good" xfId="925" builtinId="26" hidden="1"/>
    <cellStyle name="Good" xfId="967" builtinId="26" hidden="1"/>
    <cellStyle name="Good" xfId="1010" builtinId="26" hidden="1"/>
    <cellStyle name="Good" xfId="1007" builtinId="26" hidden="1"/>
    <cellStyle name="Good" xfId="1095" builtinId="26" hidden="1"/>
    <cellStyle name="Good" xfId="1091" builtinId="26" hidden="1"/>
    <cellStyle name="Good" xfId="1093" builtinId="26" hidden="1"/>
    <cellStyle name="Good" xfId="1215" builtinId="26" hidden="1"/>
    <cellStyle name="Good" xfId="938" builtinId="26" hidden="1"/>
    <cellStyle name="Good" xfId="1255" builtinId="26" hidden="1"/>
    <cellStyle name="Good" xfId="1295" builtinId="26" hidden="1"/>
    <cellStyle name="Good" xfId="1335" builtinId="26" hidden="1"/>
    <cellStyle name="Good" xfId="1332" builtinId="26" hidden="1"/>
    <cellStyle name="Good" xfId="1412" builtinId="26" hidden="1"/>
    <cellStyle name="Good" xfId="1408" builtinId="26" hidden="1"/>
    <cellStyle name="Good" xfId="1410" builtinId="26" hidden="1"/>
    <cellStyle name="Good" xfId="1520" builtinId="26" hidden="1"/>
    <cellStyle name="Good" xfId="493" builtinId="26" hidden="1"/>
    <cellStyle name="Good" xfId="246" builtinId="26" hidden="1"/>
    <cellStyle name="Good" xfId="151" builtinId="26" hidden="1"/>
    <cellStyle name="Good" xfId="1639" builtinId="26" hidden="1"/>
    <cellStyle name="Good" xfId="1695" builtinId="26" hidden="1"/>
    <cellStyle name="Good" xfId="1742" builtinId="26" hidden="1"/>
    <cellStyle name="Good" xfId="1738" builtinId="26" hidden="1"/>
    <cellStyle name="Good" xfId="1788" builtinId="26" hidden="1"/>
    <cellStyle name="Good" xfId="1792" builtinId="26" hidden="1"/>
    <cellStyle name="Good" xfId="1912" builtinId="26" hidden="1"/>
    <cellStyle name="Good" xfId="1687" builtinId="26" hidden="1"/>
    <cellStyle name="Good" xfId="1992" builtinId="26" hidden="1"/>
    <cellStyle name="Good" xfId="2040" builtinId="26" hidden="1"/>
    <cellStyle name="Good" xfId="2036" builtinId="26" hidden="1"/>
    <cellStyle name="Good" xfId="2086" builtinId="26" hidden="1"/>
    <cellStyle name="Good" xfId="2090" builtinId="26" hidden="1"/>
    <cellStyle name="Good" xfId="2209" builtinId="26" hidden="1"/>
    <cellStyle name="Good" xfId="1990" builtinId="26" hidden="1"/>
    <cellStyle name="Good" xfId="2274" builtinId="26" hidden="1"/>
    <cellStyle name="Good" xfId="2321" builtinId="26" hidden="1"/>
    <cellStyle name="Good" xfId="2317" builtinId="26" hidden="1"/>
    <cellStyle name="Good" xfId="2367" builtinId="26" hidden="1"/>
    <cellStyle name="Good" xfId="2371" builtinId="26" hidden="1"/>
    <cellStyle name="Good" xfId="2491" builtinId="26" hidden="1"/>
    <cellStyle name="Good" xfId="1987" builtinId="26" hidden="1"/>
    <cellStyle name="Good" xfId="2558" builtinId="26" hidden="1"/>
    <cellStyle name="Good" xfId="2604" builtinId="26" hidden="1"/>
    <cellStyle name="Good" xfId="2600" builtinId="26" hidden="1"/>
    <cellStyle name="Good" xfId="2650" builtinId="26" hidden="1"/>
    <cellStyle name="Good" xfId="2654" builtinId="26" hidden="1"/>
    <cellStyle name="Good" xfId="2771" builtinId="26" hidden="1"/>
    <cellStyle name="Good" xfId="2549" builtinId="26" hidden="1"/>
    <cellStyle name="Good" xfId="2822" builtinId="26" hidden="1"/>
    <cellStyle name="Good" xfId="2867" builtinId="26" hidden="1"/>
    <cellStyle name="Good" xfId="2863" builtinId="26" hidden="1"/>
    <cellStyle name="Good" xfId="2913" builtinId="26" hidden="1"/>
    <cellStyle name="Good" xfId="2917" builtinId="26" hidden="1"/>
    <cellStyle name="Good" xfId="3036" builtinId="26" hidden="1"/>
    <cellStyle name="Good" xfId="3069" builtinId="26" hidden="1"/>
    <cellStyle name="Good" xfId="3117" builtinId="26" hidden="1"/>
    <cellStyle name="Good" xfId="3157" builtinId="26" hidden="1"/>
    <cellStyle name="Good" xfId="3205" builtinId="26" hidden="1"/>
    <cellStyle name="Good" xfId="3201" builtinId="26" hidden="1"/>
    <cellStyle name="Good" xfId="3250" builtinId="26" hidden="1"/>
    <cellStyle name="Heading 1" xfId="3" builtinId="16" customBuiltin="1"/>
    <cellStyle name="Heading 2" xfId="4" builtinId="17" customBuiltin="1"/>
    <cellStyle name="Heading 3" xfId="5" builtinId="18" customBuiltin="1"/>
    <cellStyle name="Heading 4" xfId="6" builtinId="19" customBuiltin="1"/>
    <cellStyle name="Hyperlink" xfId="63" builtinId="8" hidden="1"/>
    <cellStyle name="Hyperlink" xfId="1693" builtinId="8" hidden="1"/>
    <cellStyle name="Hyperlink" xfId="1943" builtinId="8" hidden="1"/>
    <cellStyle name="Hyperlink" xfId="2240" builtinId="8" hidden="1"/>
    <cellStyle name="Hyperlink" xfId="2522" builtinId="8" hidden="1"/>
    <cellStyle name="Hyperlink" xfId="2802" builtinId="8" hidden="1"/>
    <cellStyle name="Hyperlink" xfId="3115" builtinId="8" hidden="1"/>
    <cellStyle name="Hyperlink" xfId="3322" builtinId="8"/>
    <cellStyle name="Input" xfId="11" builtinId="20" hidden="1"/>
    <cellStyle name="Input" xfId="68" builtinId="20" hidden="1"/>
    <cellStyle name="Input" xfId="109" builtinId="20" hidden="1"/>
    <cellStyle name="Input" xfId="163" builtinId="20" hidden="1"/>
    <cellStyle name="Input" xfId="208" builtinId="20" hidden="1"/>
    <cellStyle name="Input" xfId="251" builtinId="20" hidden="1"/>
    <cellStyle name="Input" xfId="295" builtinId="20" hidden="1"/>
    <cellStyle name="Input" xfId="338" builtinId="20" hidden="1"/>
    <cellStyle name="Input" xfId="380" builtinId="20" hidden="1"/>
    <cellStyle name="Input" xfId="423" builtinId="20" hidden="1"/>
    <cellStyle name="Input" xfId="424" builtinId="20" hidden="1"/>
    <cellStyle name="Input" xfId="499" builtinId="20" hidden="1"/>
    <cellStyle name="Input" xfId="548" builtinId="20" hidden="1"/>
    <cellStyle name="Input" xfId="592" builtinId="20" hidden="1"/>
    <cellStyle name="Input" xfId="634" builtinId="20" hidden="1"/>
    <cellStyle name="Input" xfId="677" builtinId="20" hidden="1"/>
    <cellStyle name="Input" xfId="720" builtinId="20" hidden="1"/>
    <cellStyle name="Input" xfId="763" builtinId="20" hidden="1"/>
    <cellStyle name="Input" xfId="806" builtinId="20" hidden="1"/>
    <cellStyle name="Input" xfId="807" builtinId="20" hidden="1"/>
    <cellStyle name="Input" xfId="878" builtinId="20" hidden="1"/>
    <cellStyle name="Input" xfId="585" builtinId="20" hidden="1"/>
    <cellStyle name="Input" xfId="928" builtinId="20" hidden="1"/>
    <cellStyle name="Input" xfId="970" builtinId="20" hidden="1"/>
    <cellStyle name="Input" xfId="1013" builtinId="20" hidden="1"/>
    <cellStyle name="Input" xfId="1056" builtinId="20" hidden="1"/>
    <cellStyle name="Input" xfId="1098" builtinId="20" hidden="1"/>
    <cellStyle name="Input" xfId="1142" builtinId="20" hidden="1"/>
    <cellStyle name="Input" xfId="1143" builtinId="20" hidden="1"/>
    <cellStyle name="Input" xfId="1218" builtinId="20" hidden="1"/>
    <cellStyle name="Input" xfId="921" builtinId="20" hidden="1"/>
    <cellStyle name="Input" xfId="1258" builtinId="20" hidden="1"/>
    <cellStyle name="Input" xfId="1298" builtinId="20" hidden="1"/>
    <cellStyle name="Input" xfId="1338" builtinId="20" hidden="1"/>
    <cellStyle name="Input" xfId="1378" builtinId="20" hidden="1"/>
    <cellStyle name="Input" xfId="1415" builtinId="20" hidden="1"/>
    <cellStyle name="Input" xfId="1456" builtinId="20" hidden="1"/>
    <cellStyle name="Input" xfId="1457" builtinId="20" hidden="1"/>
    <cellStyle name="Input" xfId="1523" builtinId="20" hidden="1"/>
    <cellStyle name="Input" xfId="153" builtinId="20" hidden="1"/>
    <cellStyle name="Input" xfId="1555" builtinId="20" hidden="1"/>
    <cellStyle name="Input" xfId="1597" builtinId="20" hidden="1"/>
    <cellStyle name="Input" xfId="1642" builtinId="20" hidden="1"/>
    <cellStyle name="Input" xfId="1698" builtinId="20" hidden="1"/>
    <cellStyle name="Input" xfId="1745" builtinId="20" hidden="1"/>
    <cellStyle name="Input" xfId="1784" builtinId="20" hidden="1"/>
    <cellStyle name="Input" xfId="1836" builtinId="20" hidden="1"/>
    <cellStyle name="Input" xfId="1871" builtinId="20" hidden="1"/>
    <cellStyle name="Input" xfId="1909" builtinId="20" hidden="1"/>
    <cellStyle name="Input" xfId="1680" builtinId="20" hidden="1"/>
    <cellStyle name="Input" xfId="1995" builtinId="20" hidden="1"/>
    <cellStyle name="Input" xfId="2043" builtinId="20" hidden="1"/>
    <cellStyle name="Input" xfId="2082" builtinId="20" hidden="1"/>
    <cellStyle name="Input" xfId="2133" builtinId="20" hidden="1"/>
    <cellStyle name="Input" xfId="2168" builtinId="20" hidden="1"/>
    <cellStyle name="Input" xfId="2206" builtinId="20" hidden="1"/>
    <cellStyle name="Input" xfId="1636" builtinId="20" hidden="1"/>
    <cellStyle name="Input" xfId="2277" builtinId="20" hidden="1"/>
    <cellStyle name="Input" xfId="2324" builtinId="20" hidden="1"/>
    <cellStyle name="Input" xfId="2363" builtinId="20" hidden="1"/>
    <cellStyle name="Input" xfId="2415" builtinId="20" hidden="1"/>
    <cellStyle name="Input" xfId="2450" builtinId="20" hidden="1"/>
    <cellStyle name="Input" xfId="2488" builtinId="20" hidden="1"/>
    <cellStyle name="Input" xfId="2313" builtinId="20" hidden="1"/>
    <cellStyle name="Input" xfId="2561" builtinId="20" hidden="1"/>
    <cellStyle name="Input" xfId="2607" builtinId="20" hidden="1"/>
    <cellStyle name="Input" xfId="2646" builtinId="20" hidden="1"/>
    <cellStyle name="Input" xfId="2695" builtinId="20" hidden="1"/>
    <cellStyle name="Input" xfId="2730" builtinId="20" hidden="1"/>
    <cellStyle name="Input" xfId="2768" builtinId="20" hidden="1"/>
    <cellStyle name="Input" xfId="2272" builtinId="20" hidden="1"/>
    <cellStyle name="Input" xfId="2825" builtinId="20" hidden="1"/>
    <cellStyle name="Input" xfId="2870" builtinId="20" hidden="1"/>
    <cellStyle name="Input" xfId="2909" builtinId="20" hidden="1"/>
    <cellStyle name="Input" xfId="2960" builtinId="20" hidden="1"/>
    <cellStyle name="Input" xfId="2995" builtinId="20" hidden="1"/>
    <cellStyle name="Input" xfId="3033" builtinId="20" hidden="1"/>
    <cellStyle name="Input" xfId="3072" builtinId="20" hidden="1"/>
    <cellStyle name="Input" xfId="3120" builtinId="20" hidden="1"/>
    <cellStyle name="Input" xfId="3160" builtinId="20" hidden="1"/>
    <cellStyle name="Input" xfId="3208" builtinId="20" hidden="1"/>
    <cellStyle name="Input" xfId="3256" builtinId="20" hidden="1"/>
    <cellStyle name="Input" xfId="3291" builtinId="20" hidden="1"/>
    <cellStyle name="Linked Cell" xfId="14" builtinId="24" hidden="1"/>
    <cellStyle name="Linked Cell" xfId="71" builtinId="24" hidden="1"/>
    <cellStyle name="Linked Cell" xfId="112" builtinId="24" hidden="1"/>
    <cellStyle name="Linked Cell" xfId="166" builtinId="24" hidden="1"/>
    <cellStyle name="Linked Cell" xfId="211" builtinId="24" hidden="1"/>
    <cellStyle name="Linked Cell" xfId="254" builtinId="24" hidden="1"/>
    <cellStyle name="Linked Cell" xfId="298" builtinId="24" hidden="1"/>
    <cellStyle name="Linked Cell" xfId="334" builtinId="24" hidden="1"/>
    <cellStyle name="Linked Cell" xfId="383" builtinId="24" hidden="1"/>
    <cellStyle name="Linked Cell" xfId="418" builtinId="24" hidden="1"/>
    <cellStyle name="Linked Cell" xfId="429" builtinId="24" hidden="1"/>
    <cellStyle name="Linked Cell" xfId="502" builtinId="24" hidden="1"/>
    <cellStyle name="Linked Cell" xfId="551" builtinId="24" hidden="1"/>
    <cellStyle name="Linked Cell" xfId="595" builtinId="24" hidden="1"/>
    <cellStyle name="Linked Cell" xfId="637" builtinId="24" hidden="1"/>
    <cellStyle name="Linked Cell" xfId="680" builtinId="24" hidden="1"/>
    <cellStyle name="Linked Cell" xfId="716" builtinId="24" hidden="1"/>
    <cellStyle name="Linked Cell" xfId="766" builtinId="24" hidden="1"/>
    <cellStyle name="Linked Cell" xfId="801" builtinId="24" hidden="1"/>
    <cellStyle name="Linked Cell" xfId="812" builtinId="24" hidden="1"/>
    <cellStyle name="Linked Cell" xfId="881" builtinId="24" hidden="1"/>
    <cellStyle name="Linked Cell" xfId="718" builtinId="24" hidden="1"/>
    <cellStyle name="Linked Cell" xfId="931" builtinId="24" hidden="1"/>
    <cellStyle name="Linked Cell" xfId="973" builtinId="24" hidden="1"/>
    <cellStyle name="Linked Cell" xfId="1016" builtinId="24" hidden="1"/>
    <cellStyle name="Linked Cell" xfId="1052" builtinId="24" hidden="1"/>
    <cellStyle name="Linked Cell" xfId="1101" builtinId="24" hidden="1"/>
    <cellStyle name="Linked Cell" xfId="1137" builtinId="24" hidden="1"/>
    <cellStyle name="Linked Cell" xfId="1149" builtinId="24" hidden="1"/>
    <cellStyle name="Linked Cell" xfId="1221" builtinId="24" hidden="1"/>
    <cellStyle name="Linked Cell" xfId="920" builtinId="24" hidden="1"/>
    <cellStyle name="Linked Cell" xfId="1261" builtinId="24" hidden="1"/>
    <cellStyle name="Linked Cell" xfId="1301" builtinId="24" hidden="1"/>
    <cellStyle name="Linked Cell" xfId="1341" builtinId="24" hidden="1"/>
    <cellStyle name="Linked Cell" xfId="1375" builtinId="24" hidden="1"/>
    <cellStyle name="Linked Cell" xfId="1418" builtinId="24" hidden="1"/>
    <cellStyle name="Linked Cell" xfId="1452" builtinId="24" hidden="1"/>
    <cellStyle name="Linked Cell" xfId="1460" builtinId="24" hidden="1"/>
    <cellStyle name="Linked Cell" xfId="1526" builtinId="24" hidden="1"/>
    <cellStyle name="Linked Cell" xfId="245" builtinId="24" hidden="1"/>
    <cellStyle name="Linked Cell" xfId="1558" builtinId="24" hidden="1"/>
    <cellStyle name="Linked Cell" xfId="1599" builtinId="24" hidden="1"/>
    <cellStyle name="Linked Cell" xfId="1645" builtinId="24" hidden="1"/>
    <cellStyle name="Linked Cell" xfId="1701" builtinId="24" hidden="1"/>
    <cellStyle name="Linked Cell" xfId="1748" builtinId="24" hidden="1"/>
    <cellStyle name="Linked Cell" xfId="1787" builtinId="24" hidden="1"/>
    <cellStyle name="Linked Cell" xfId="1831" builtinId="24" hidden="1"/>
    <cellStyle name="Linked Cell" xfId="1866" builtinId="24" hidden="1"/>
    <cellStyle name="Linked Cell" xfId="1904" builtinId="24" hidden="1"/>
    <cellStyle name="Linked Cell" xfId="1632" builtinId="24" hidden="1"/>
    <cellStyle name="Linked Cell" xfId="1998" builtinId="24" hidden="1"/>
    <cellStyle name="Linked Cell" xfId="2046" builtinId="24" hidden="1"/>
    <cellStyle name="Linked Cell" xfId="2085" builtinId="24" hidden="1"/>
    <cellStyle name="Linked Cell" xfId="2129" builtinId="24" hidden="1"/>
    <cellStyle name="Linked Cell" xfId="2163" builtinId="24" hidden="1"/>
    <cellStyle name="Linked Cell" xfId="2201" builtinId="24" hidden="1"/>
    <cellStyle name="Linked Cell" xfId="2135" builtinId="24" hidden="1"/>
    <cellStyle name="Linked Cell" xfId="2280" builtinId="24" hidden="1"/>
    <cellStyle name="Linked Cell" xfId="2327" builtinId="24" hidden="1"/>
    <cellStyle name="Linked Cell" xfId="2366" builtinId="24" hidden="1"/>
    <cellStyle name="Linked Cell" xfId="2410" builtinId="24" hidden="1"/>
    <cellStyle name="Linked Cell" xfId="2445" builtinId="24" hidden="1"/>
    <cellStyle name="Linked Cell" xfId="2483" builtinId="24" hidden="1"/>
    <cellStyle name="Linked Cell" xfId="1981" builtinId="24" hidden="1"/>
    <cellStyle name="Linked Cell" xfId="2564" builtinId="24" hidden="1"/>
    <cellStyle name="Linked Cell" xfId="2610" builtinId="24" hidden="1"/>
    <cellStyle name="Linked Cell" xfId="2649" builtinId="24" hidden="1"/>
    <cellStyle name="Linked Cell" xfId="2691" builtinId="24" hidden="1"/>
    <cellStyle name="Linked Cell" xfId="2725" builtinId="24" hidden="1"/>
    <cellStyle name="Linked Cell" xfId="2763" builtinId="24" hidden="1"/>
    <cellStyle name="Linked Cell" xfId="2551" builtinId="24" hidden="1"/>
    <cellStyle name="Linked Cell" xfId="2828" builtinId="24" hidden="1"/>
    <cellStyle name="Linked Cell" xfId="2873" builtinId="24" hidden="1"/>
    <cellStyle name="Linked Cell" xfId="2912" builtinId="24" hidden="1"/>
    <cellStyle name="Linked Cell" xfId="2955" builtinId="24" hidden="1"/>
    <cellStyle name="Linked Cell" xfId="2990" builtinId="24" hidden="1"/>
    <cellStyle name="Linked Cell" xfId="3028" builtinId="24" hidden="1"/>
    <cellStyle name="Linked Cell" xfId="3075" builtinId="24" hidden="1"/>
    <cellStyle name="Linked Cell" xfId="3123" builtinId="24" hidden="1"/>
    <cellStyle name="Linked Cell" xfId="3163" builtinId="24" hidden="1"/>
    <cellStyle name="Linked Cell" xfId="3211" builtinId="24" hidden="1"/>
    <cellStyle name="Linked Cell" xfId="3246" builtinId="24" hidden="1"/>
    <cellStyle name="Linked Cell" xfId="3293" builtinId="24" hidden="1"/>
    <cellStyle name="Narr - Normal Text" xfId="53"/>
    <cellStyle name="Neutral" xfId="10" builtinId="28" hidden="1"/>
    <cellStyle name="Neutral" xfId="67" builtinId="28" hidden="1"/>
    <cellStyle name="Neutral" xfId="108" builtinId="28" hidden="1"/>
    <cellStyle name="Neutral" xfId="162" builtinId="28" hidden="1"/>
    <cellStyle name="Neutral" xfId="207" builtinId="28" hidden="1"/>
    <cellStyle name="Neutral" xfId="250" builtinId="28" hidden="1"/>
    <cellStyle name="Neutral" xfId="294" builtinId="28" hidden="1"/>
    <cellStyle name="Neutral" xfId="337" builtinId="28" hidden="1"/>
    <cellStyle name="Neutral" xfId="379" builtinId="28" hidden="1"/>
    <cellStyle name="Neutral" xfId="422" builtinId="28" hidden="1"/>
    <cellStyle name="Neutral" xfId="369" builtinId="28" hidden="1"/>
    <cellStyle name="Neutral" xfId="498" builtinId="28" hidden="1"/>
    <cellStyle name="Neutral" xfId="547" builtinId="28" hidden="1"/>
    <cellStyle name="Neutral" xfId="591" builtinId="28" hidden="1"/>
    <cellStyle name="Neutral" xfId="633" builtinId="28" hidden="1"/>
    <cellStyle name="Neutral" xfId="676" builtinId="28" hidden="1"/>
    <cellStyle name="Neutral" xfId="719" builtinId="28" hidden="1"/>
    <cellStyle name="Neutral" xfId="762" builtinId="28" hidden="1"/>
    <cellStyle name="Neutral" xfId="805" builtinId="28" hidden="1"/>
    <cellStyle name="Neutral" xfId="752" builtinId="28" hidden="1"/>
    <cellStyle name="Neutral" xfId="877" builtinId="28" hidden="1"/>
    <cellStyle name="Neutral" xfId="582" builtinId="28" hidden="1"/>
    <cellStyle name="Neutral" xfId="927" builtinId="28" hidden="1"/>
    <cellStyle name="Neutral" xfId="969" builtinId="28" hidden="1"/>
    <cellStyle name="Neutral" xfId="1012" builtinId="28" hidden="1"/>
    <cellStyle name="Neutral" xfId="1055" builtinId="28" hidden="1"/>
    <cellStyle name="Neutral" xfId="1097" builtinId="28" hidden="1"/>
    <cellStyle name="Neutral" xfId="1141" builtinId="28" hidden="1"/>
    <cellStyle name="Neutral" xfId="1088" builtinId="28" hidden="1"/>
    <cellStyle name="Neutral" xfId="1217" builtinId="28" hidden="1"/>
    <cellStyle name="Neutral" xfId="922" builtinId="28" hidden="1"/>
    <cellStyle name="Neutral" xfId="1257" builtinId="28" hidden="1"/>
    <cellStyle name="Neutral" xfId="1297" builtinId="28" hidden="1"/>
    <cellStyle name="Neutral" xfId="1337" builtinId="28" hidden="1"/>
    <cellStyle name="Neutral" xfId="1377" builtinId="28" hidden="1"/>
    <cellStyle name="Neutral" xfId="1414" builtinId="28" hidden="1"/>
    <cellStyle name="Neutral" xfId="1455" builtinId="28" hidden="1"/>
    <cellStyle name="Neutral" xfId="1405" builtinId="28" hidden="1"/>
    <cellStyle name="Neutral" xfId="1522" builtinId="28" hidden="1"/>
    <cellStyle name="Neutral" xfId="533" builtinId="28" hidden="1"/>
    <cellStyle name="Neutral" xfId="154" builtinId="28" hidden="1"/>
    <cellStyle name="Neutral" xfId="421" builtinId="28" hidden="1"/>
    <cellStyle name="Neutral" xfId="1641" builtinId="28" hidden="1"/>
    <cellStyle name="Neutral" xfId="1697" builtinId="28" hidden="1"/>
    <cellStyle name="Neutral" xfId="1744" builtinId="28" hidden="1"/>
    <cellStyle name="Neutral" xfId="1794" builtinId="28" hidden="1"/>
    <cellStyle name="Neutral" xfId="1832" builtinId="28" hidden="1"/>
    <cellStyle name="Neutral" xfId="1872" builtinId="28" hidden="1"/>
    <cellStyle name="Neutral" xfId="1911" builtinId="28" hidden="1"/>
    <cellStyle name="Neutral" xfId="1733" builtinId="28" hidden="1"/>
    <cellStyle name="Neutral" xfId="1994" builtinId="28" hidden="1"/>
    <cellStyle name="Neutral" xfId="2042" builtinId="28" hidden="1"/>
    <cellStyle name="Neutral" xfId="2092" builtinId="28" hidden="1"/>
    <cellStyle name="Neutral" xfId="2130" builtinId="28" hidden="1"/>
    <cellStyle name="Neutral" xfId="2169" builtinId="28" hidden="1"/>
    <cellStyle name="Neutral" xfId="2208" builtinId="28" hidden="1"/>
    <cellStyle name="Neutral" xfId="1635" builtinId="28" hidden="1"/>
    <cellStyle name="Neutral" xfId="2276" builtinId="28" hidden="1"/>
    <cellStyle name="Neutral" xfId="2323" builtinId="28" hidden="1"/>
    <cellStyle name="Neutral" xfId="2373" builtinId="28" hidden="1"/>
    <cellStyle name="Neutral" xfId="2411" builtinId="28" hidden="1"/>
    <cellStyle name="Neutral" xfId="2451" builtinId="28" hidden="1"/>
    <cellStyle name="Neutral" xfId="2490" builtinId="28" hidden="1"/>
    <cellStyle name="Neutral" xfId="2264" builtinId="28" hidden="1"/>
    <cellStyle name="Neutral" xfId="2560" builtinId="28" hidden="1"/>
    <cellStyle name="Neutral" xfId="2606" builtinId="28" hidden="1"/>
    <cellStyle name="Neutral" xfId="2655" builtinId="28" hidden="1"/>
    <cellStyle name="Neutral" xfId="2692" builtinId="28" hidden="1"/>
    <cellStyle name="Neutral" xfId="2731" builtinId="28" hidden="1"/>
    <cellStyle name="Neutral" xfId="2770" builtinId="28" hidden="1"/>
    <cellStyle name="Neutral" xfId="1686" builtinId="28" hidden="1"/>
    <cellStyle name="Neutral" xfId="2824" builtinId="28" hidden="1"/>
    <cellStyle name="Neutral" xfId="2869" builtinId="28" hidden="1"/>
    <cellStyle name="Neutral" xfId="2918" builtinId="28" hidden="1"/>
    <cellStyle name="Neutral" xfId="2956" builtinId="28" hidden="1"/>
    <cellStyle name="Neutral" xfId="2996" builtinId="28" hidden="1"/>
    <cellStyle name="Neutral" xfId="3035" builtinId="28" hidden="1"/>
    <cellStyle name="Neutral" xfId="3071" builtinId="28" hidden="1"/>
    <cellStyle name="Neutral" xfId="3119" builtinId="28" hidden="1"/>
    <cellStyle name="Neutral" xfId="3159" builtinId="28" hidden="1"/>
    <cellStyle name="Neutral" xfId="3207" builtinId="28" hidden="1"/>
    <cellStyle name="Neutral" xfId="3252" builtinId="28" hidden="1"/>
    <cellStyle name="Neutral" xfId="3255" builtinId="28" hidden="1"/>
    <cellStyle name="Normal" xfId="0" builtinId="0" customBuiltin="1"/>
    <cellStyle name="Note" xfId="17" builtinId="10" hidden="1"/>
    <cellStyle name="Note" xfId="74" builtinId="10" hidden="1"/>
    <cellStyle name="Note" xfId="115" builtinId="10" hidden="1"/>
    <cellStyle name="Note" xfId="535" builtinId="10" hidden="1"/>
    <cellStyle name="Note" xfId="1561" builtinId="10" hidden="1"/>
    <cellStyle name="Note" xfId="1594" builtinId="10" hidden="1"/>
    <cellStyle name="Note" xfId="1648" builtinId="10" hidden="1"/>
    <cellStyle name="Note" xfId="1704" builtinId="10" hidden="1"/>
    <cellStyle name="Note" xfId="1751" builtinId="10" hidden="1"/>
    <cellStyle name="Note" xfId="1795" builtinId="10" hidden="1"/>
    <cellStyle name="Note" xfId="1827" builtinId="10" hidden="1"/>
    <cellStyle name="Note" xfId="1791" builtinId="10" hidden="1"/>
    <cellStyle name="Note" xfId="1870" builtinId="10" hidden="1"/>
    <cellStyle name="Note" xfId="1945" builtinId="10" hidden="1"/>
    <cellStyle name="Note" xfId="2001" builtinId="10" hidden="1"/>
    <cellStyle name="Note" xfId="2049" builtinId="10" hidden="1"/>
    <cellStyle name="Note" xfId="2093" builtinId="10" hidden="1"/>
    <cellStyle name="Note" xfId="2125" builtinId="10" hidden="1"/>
    <cellStyle name="Note" xfId="2089" builtinId="10" hidden="1"/>
    <cellStyle name="Note" xfId="2167" builtinId="10" hidden="1"/>
    <cellStyle name="Note" xfId="1986" builtinId="10" hidden="1"/>
    <cellStyle name="Note" xfId="2283" builtinId="10" hidden="1"/>
    <cellStyle name="Note" xfId="2330" builtinId="10" hidden="1"/>
    <cellStyle name="Note" xfId="2374" builtinId="10" hidden="1"/>
    <cellStyle name="Note" xfId="2406" builtinId="10" hidden="1"/>
    <cellStyle name="Note" xfId="2370" builtinId="10" hidden="1"/>
    <cellStyle name="Note" xfId="2449" builtinId="10" hidden="1"/>
    <cellStyle name="Note" xfId="2266" builtinId="10" hidden="1"/>
    <cellStyle name="Note" xfId="2567" builtinId="10" hidden="1"/>
    <cellStyle name="Note" xfId="2613" builtinId="10" hidden="1"/>
    <cellStyle name="Note" xfId="2656" builtinId="10" hidden="1"/>
    <cellStyle name="Note" xfId="2687" builtinId="10" hidden="1"/>
    <cellStyle name="Note" xfId="2653" builtinId="10" hidden="1"/>
    <cellStyle name="Note" xfId="2729" builtinId="10" hidden="1"/>
    <cellStyle name="Note" xfId="2597" builtinId="10" hidden="1"/>
    <cellStyle name="Note" xfId="2831" builtinId="10" hidden="1"/>
    <cellStyle name="Note" xfId="2876" builtinId="10" hidden="1"/>
    <cellStyle name="Note" xfId="2919" builtinId="10" hidden="1"/>
    <cellStyle name="Note" xfId="2951" builtinId="10" hidden="1"/>
    <cellStyle name="Note" xfId="2916" builtinId="10" hidden="1"/>
    <cellStyle name="Note" xfId="2994" builtinId="10" hidden="1"/>
    <cellStyle name="Note" xfId="3078" builtinId="10" hidden="1"/>
    <cellStyle name="Note" xfId="3126" builtinId="10" hidden="1"/>
    <cellStyle name="Note" xfId="3166" builtinId="10" hidden="1"/>
    <cellStyle name="Note" xfId="3214" builtinId="10" hidden="1"/>
    <cellStyle name="Note" xfId="3198" builtinId="10" hidden="1"/>
    <cellStyle name="Note" xfId="3288" builtinId="10" hidden="1"/>
    <cellStyle name="Note 4" xfId="214" hidden="1"/>
    <cellStyle name="Note 4" xfId="301" hidden="1"/>
    <cellStyle name="Note 4" xfId="386" hidden="1"/>
    <cellStyle name="Note 4" xfId="456" hidden="1"/>
    <cellStyle name="Note 4" xfId="598" hidden="1"/>
    <cellStyle name="Note 4" xfId="683" hidden="1"/>
    <cellStyle name="Note 4" xfId="769" hidden="1"/>
    <cellStyle name="Note 4" xfId="838" hidden="1"/>
    <cellStyle name="Note 4" xfId="934" hidden="1"/>
    <cellStyle name="Note 4" xfId="1019" hidden="1"/>
    <cellStyle name="Note 4" xfId="1104" hidden="1"/>
    <cellStyle name="Note 4" xfId="1176" hidden="1"/>
    <cellStyle name="Note 4" xfId="1264" hidden="1"/>
    <cellStyle name="Note 4" xfId="1344" hidden="1"/>
    <cellStyle name="Note 4" xfId="1421" hidden="1"/>
    <cellStyle name="Note 4" xfId="1486" hidden="1"/>
    <cellStyle name="Output" xfId="12" builtinId="21" hidden="1"/>
    <cellStyle name="Output" xfId="69" builtinId="21" hidden="1"/>
    <cellStyle name="Output" xfId="110" builtinId="21" hidden="1"/>
    <cellStyle name="Output" xfId="164" builtinId="21" hidden="1"/>
    <cellStyle name="Output" xfId="209" builtinId="21" hidden="1"/>
    <cellStyle name="Output" xfId="252" builtinId="21" hidden="1"/>
    <cellStyle name="Output" xfId="296" builtinId="21" hidden="1"/>
    <cellStyle name="Output" xfId="333" builtinId="21" hidden="1"/>
    <cellStyle name="Output" xfId="381" builtinId="21" hidden="1"/>
    <cellStyle name="Output" xfId="417" builtinId="21" hidden="1"/>
    <cellStyle name="Output" xfId="462" builtinId="21" hidden="1"/>
    <cellStyle name="Output" xfId="500" builtinId="21" hidden="1"/>
    <cellStyle name="Output" xfId="549" builtinId="21" hidden="1"/>
    <cellStyle name="Output" xfId="593" builtinId="21" hidden="1"/>
    <cellStyle name="Output" xfId="635" builtinId="21" hidden="1"/>
    <cellStyle name="Output" xfId="678" builtinId="21" hidden="1"/>
    <cellStyle name="Output" xfId="715" builtinId="21" hidden="1"/>
    <cellStyle name="Output" xfId="764" builtinId="21" hidden="1"/>
    <cellStyle name="Output" xfId="800" builtinId="21" hidden="1"/>
    <cellStyle name="Output" xfId="844" builtinId="21" hidden="1"/>
    <cellStyle name="Output" xfId="879" builtinId="21" hidden="1"/>
    <cellStyle name="Output" xfId="750" builtinId="21" hidden="1"/>
    <cellStyle name="Output" xfId="929" builtinId="21" hidden="1"/>
    <cellStyle name="Output" xfId="971" builtinId="21" hidden="1"/>
    <cellStyle name="Output" xfId="1014" builtinId="21" hidden="1"/>
    <cellStyle name="Output" xfId="1051" builtinId="21" hidden="1"/>
    <cellStyle name="Output" xfId="1099" builtinId="21" hidden="1"/>
    <cellStyle name="Output" xfId="1136" builtinId="21" hidden="1"/>
    <cellStyle name="Output" xfId="1182" builtinId="21" hidden="1"/>
    <cellStyle name="Output" xfId="1219" builtinId="21" hidden="1"/>
    <cellStyle name="Output" xfId="1253" builtinId="21" hidden="1"/>
    <cellStyle name="Output" xfId="1259" builtinId="21" hidden="1"/>
    <cellStyle name="Output" xfId="1299" builtinId="21" hidden="1"/>
    <cellStyle name="Output" xfId="1339" builtinId="21" hidden="1"/>
    <cellStyle name="Output" xfId="1374" builtinId="21" hidden="1"/>
    <cellStyle name="Output" xfId="1416" builtinId="21" hidden="1"/>
    <cellStyle name="Output" xfId="1451" builtinId="21" hidden="1"/>
    <cellStyle name="Output" xfId="1491" builtinId="21" hidden="1"/>
    <cellStyle name="Output" xfId="1524" builtinId="21" hidden="1"/>
    <cellStyle name="Output" xfId="217" builtinId="21" hidden="1"/>
    <cellStyle name="Output" xfId="1556" builtinId="21" hidden="1"/>
    <cellStyle name="Output" xfId="1600" builtinId="21" hidden="1"/>
    <cellStyle name="Output" xfId="1643" builtinId="21" hidden="1"/>
    <cellStyle name="Output" xfId="1699" builtinId="21" hidden="1"/>
    <cellStyle name="Output" xfId="1746" builtinId="21" hidden="1"/>
    <cellStyle name="Output" xfId="1783" builtinId="21" hidden="1"/>
    <cellStyle name="Output" xfId="1801" builtinId="21" hidden="1"/>
    <cellStyle name="Output" xfId="1865" builtinId="21" hidden="1"/>
    <cellStyle name="Output" xfId="1876" builtinId="21" hidden="1"/>
    <cellStyle name="Output" xfId="1681" builtinId="21" hidden="1"/>
    <cellStyle name="Output" xfId="1996" builtinId="21" hidden="1"/>
    <cellStyle name="Output" xfId="2044" builtinId="21" hidden="1"/>
    <cellStyle name="Output" xfId="2081" builtinId="21" hidden="1"/>
    <cellStyle name="Output" xfId="2099" builtinId="21" hidden="1"/>
    <cellStyle name="Output" xfId="2162" builtinId="21" hidden="1"/>
    <cellStyle name="Output" xfId="2173" builtinId="21" hidden="1"/>
    <cellStyle name="Output" xfId="1637" builtinId="21" hidden="1"/>
    <cellStyle name="Output" xfId="2278" builtinId="21" hidden="1"/>
    <cellStyle name="Output" xfId="2325" builtinId="21" hidden="1"/>
    <cellStyle name="Output" xfId="2362" builtinId="21" hidden="1"/>
    <cellStyle name="Output" xfId="2380" builtinId="21" hidden="1"/>
    <cellStyle name="Output" xfId="2444" builtinId="21" hidden="1"/>
    <cellStyle name="Output" xfId="2455" builtinId="21" hidden="1"/>
    <cellStyle name="Output" xfId="2268" builtinId="21" hidden="1"/>
    <cellStyle name="Output" xfId="2562" builtinId="21" hidden="1"/>
    <cellStyle name="Output" xfId="2608" builtinId="21" hidden="1"/>
    <cellStyle name="Output" xfId="2645" builtinId="21" hidden="1"/>
    <cellStyle name="Output" xfId="2661" builtinId="21" hidden="1"/>
    <cellStyle name="Output" xfId="2724" builtinId="21" hidden="1"/>
    <cellStyle name="Output" xfId="2735" builtinId="21" hidden="1"/>
    <cellStyle name="Output" xfId="2262" builtinId="21" hidden="1"/>
    <cellStyle name="Output" xfId="2826" builtinId="21" hidden="1"/>
    <cellStyle name="Output" xfId="2871" builtinId="21" hidden="1"/>
    <cellStyle name="Output" xfId="2908" builtinId="21" hidden="1"/>
    <cellStyle name="Output" xfId="2925" builtinId="21" hidden="1"/>
    <cellStyle name="Output" xfId="2989" builtinId="21" hidden="1"/>
    <cellStyle name="Output" xfId="3000" builtinId="21" hidden="1"/>
    <cellStyle name="Output" xfId="3073" builtinId="21" hidden="1"/>
    <cellStyle name="Output" xfId="3121" builtinId="21" hidden="1"/>
    <cellStyle name="Output" xfId="3161" builtinId="21" hidden="1"/>
    <cellStyle name="Output" xfId="3209" builtinId="21" hidden="1"/>
    <cellStyle name="Output" xfId="3254" builtinId="21" hidden="1"/>
    <cellStyle name="Output" xfId="3294" builtinId="21" hidden="1"/>
    <cellStyle name="Percent" xfId="2" builtinId="5" hidden="1"/>
    <cellStyle name="Percent" xfId="60" builtinId="5" customBuiltin="1"/>
    <cellStyle name="Percent 10" xfId="3155"/>
    <cellStyle name="Percent 11" xfId="3199" hidden="1"/>
    <cellStyle name="Percent 11" xfId="3292"/>
    <cellStyle name="Percent 2" xfId="156" hidden="1"/>
    <cellStyle name="Percent 2" xfId="1598"/>
    <cellStyle name="Percent 2 2" xfId="1737" hidden="1"/>
    <cellStyle name="Percent 2 2" xfId="2205" hidden="1"/>
    <cellStyle name="Percent 2 2" xfId="2316" hidden="1"/>
    <cellStyle name="Percent 2 2" xfId="2767" hidden="1"/>
    <cellStyle name="Percent 2 2" xfId="2862"/>
    <cellStyle name="Percent 2 3" xfId="1834" hidden="1"/>
    <cellStyle name="Percent 2 3" xfId="2413" hidden="1"/>
    <cellStyle name="Percent 2 3" xfId="2958"/>
    <cellStyle name="Percent 2 4" xfId="1908" hidden="1"/>
    <cellStyle name="Percent 2 4" xfId="2487" hidden="1"/>
    <cellStyle name="Percent 2 4" xfId="3032"/>
    <cellStyle name="Percent 3" xfId="1630"/>
    <cellStyle name="Percent 4" xfId="203" hidden="1"/>
    <cellStyle name="Percent 4" xfId="287" hidden="1"/>
    <cellStyle name="Percent 4" xfId="371" hidden="1"/>
    <cellStyle name="Percent 4" xfId="463" hidden="1"/>
    <cellStyle name="Percent 4" xfId="1633"/>
    <cellStyle name="Percent 4 2" xfId="587" hidden="1"/>
    <cellStyle name="Percent 4 3" xfId="669" hidden="1"/>
    <cellStyle name="Percent 4 4" xfId="754" hidden="1"/>
    <cellStyle name="Percent 4 5" xfId="845" hidden="1"/>
    <cellStyle name="Percent 5" xfId="1690"/>
    <cellStyle name="Percent 6" xfId="3067"/>
    <cellStyle name="Percent 7" xfId="3112"/>
    <cellStyle name="Percent 8" xfId="104"/>
    <cellStyle name="Percent 9" xfId="150"/>
    <cellStyle name="Table - Average Row" xfId="56"/>
    <cellStyle name="Table - Costs" xfId="157"/>
    <cellStyle name="Table - Numbers" xfId="148"/>
    <cellStyle name="Table - Totals Row" xfId="51"/>
    <cellStyle name="Title" xfId="7" builtinId="15" hidden="1"/>
    <cellStyle name="Title" xfId="64" builtinId="15" hidden="1"/>
    <cellStyle name="Title" xfId="105" builtinId="15" hidden="1"/>
    <cellStyle name="Title" xfId="159" builtinId="15" hidden="1"/>
    <cellStyle name="Title" xfId="204" builtinId="15" hidden="1"/>
    <cellStyle name="Title" xfId="247" builtinId="15" hidden="1"/>
    <cellStyle name="Title" xfId="291" builtinId="15" hidden="1"/>
    <cellStyle name="Title" xfId="290" builtinId="15" hidden="1"/>
    <cellStyle name="Title" xfId="376" builtinId="15" hidden="1"/>
    <cellStyle name="Title" xfId="374" builtinId="15" hidden="1"/>
    <cellStyle name="Title" xfId="460" builtinId="15" hidden="1"/>
    <cellStyle name="Title" xfId="495" builtinId="15" hidden="1"/>
    <cellStyle name="Title" xfId="544" builtinId="15" hidden="1"/>
    <cellStyle name="Title" xfId="588" builtinId="15" hidden="1"/>
    <cellStyle name="Title" xfId="630" builtinId="15" hidden="1"/>
    <cellStyle name="Title" xfId="673" builtinId="15" hidden="1"/>
    <cellStyle name="Title" xfId="672" builtinId="15" hidden="1"/>
    <cellStyle name="Title" xfId="759" builtinId="15" hidden="1"/>
    <cellStyle name="Title" xfId="757" builtinId="15" hidden="1"/>
    <cellStyle name="Title" xfId="842" builtinId="15" hidden="1"/>
    <cellStyle name="Title" xfId="874" builtinId="15" hidden="1"/>
    <cellStyle name="Title" xfId="725" builtinId="15" hidden="1"/>
    <cellStyle name="Title" xfId="924" builtinId="15" hidden="1"/>
    <cellStyle name="Title" xfId="966" builtinId="15" hidden="1"/>
    <cellStyle name="Title" xfId="1009" builtinId="15" hidden="1"/>
    <cellStyle name="Title" xfId="1008" builtinId="15" hidden="1"/>
    <cellStyle name="Title" xfId="1094" builtinId="15" hidden="1"/>
    <cellStyle name="Title" xfId="1092" builtinId="15" hidden="1"/>
    <cellStyle name="Title" xfId="1180" builtinId="15" hidden="1"/>
    <cellStyle name="Title" xfId="1214" builtinId="15" hidden="1"/>
    <cellStyle name="Title" xfId="965" builtinId="15" hidden="1"/>
    <cellStyle name="Title" xfId="1254" builtinId="15" hidden="1"/>
    <cellStyle name="Title" xfId="1294" builtinId="15" hidden="1"/>
    <cellStyle name="Title" xfId="1334" builtinId="15" hidden="1"/>
    <cellStyle name="Title" xfId="1333" builtinId="15" hidden="1"/>
    <cellStyle name="Title" xfId="1411" builtinId="15" hidden="1"/>
    <cellStyle name="Title" xfId="1409" builtinId="15" hidden="1"/>
    <cellStyle name="Title" xfId="1490" builtinId="15" hidden="1"/>
    <cellStyle name="Title" xfId="1519" builtinId="15" hidden="1"/>
    <cellStyle name="Title" xfId="428" builtinId="15" hidden="1"/>
    <cellStyle name="Title" xfId="198" builtinId="15" hidden="1"/>
    <cellStyle name="Title" xfId="152" builtinId="15" hidden="1"/>
    <cellStyle name="Title" xfId="1638" builtinId="15" hidden="1"/>
    <cellStyle name="Title" xfId="1694" builtinId="15" hidden="1"/>
    <cellStyle name="Title" xfId="1741" builtinId="15" hidden="1"/>
    <cellStyle name="Title" xfId="1739" builtinId="15" hidden="1"/>
    <cellStyle name="Title" xfId="1740" builtinId="15" hidden="1"/>
    <cellStyle name="Title" xfId="1786" builtinId="15" hidden="1"/>
    <cellStyle name="Title" xfId="1910" builtinId="15" hidden="1"/>
    <cellStyle name="Title" xfId="1685" builtinId="15" hidden="1"/>
    <cellStyle name="Title" xfId="1991" builtinId="15" hidden="1"/>
    <cellStyle name="Title" xfId="2039" builtinId="15" hidden="1"/>
    <cellStyle name="Title" xfId="2037" builtinId="15" hidden="1"/>
    <cellStyle name="Title" xfId="2038" builtinId="15" hidden="1"/>
    <cellStyle name="Title" xfId="2084" builtinId="15" hidden="1"/>
    <cellStyle name="Title" xfId="2207" builtinId="15" hidden="1"/>
    <cellStyle name="Title" xfId="1980" builtinId="15" hidden="1"/>
    <cellStyle name="Title" xfId="2273" builtinId="15" hidden="1"/>
    <cellStyle name="Title" xfId="2320" builtinId="15" hidden="1"/>
    <cellStyle name="Title" xfId="2318" builtinId="15" hidden="1"/>
    <cellStyle name="Title" xfId="2319" builtinId="15" hidden="1"/>
    <cellStyle name="Title" xfId="2365" builtinId="15" hidden="1"/>
    <cellStyle name="Title" xfId="2489" builtinId="15" hidden="1"/>
    <cellStyle name="Title" xfId="1683" builtinId="15" hidden="1"/>
    <cellStyle name="Title" xfId="2557" builtinId="15" hidden="1"/>
    <cellStyle name="Title" xfId="2603" builtinId="15" hidden="1"/>
    <cellStyle name="Title" xfId="2601" builtinId="15" hidden="1"/>
    <cellStyle name="Title" xfId="2602" builtinId="15" hidden="1"/>
    <cellStyle name="Title" xfId="2648" builtinId="15" hidden="1"/>
    <cellStyle name="Title" xfId="2769" builtinId="15" hidden="1"/>
    <cellStyle name="Title" xfId="2265" builtinId="15" hidden="1"/>
    <cellStyle name="Title" xfId="2821" builtinId="15" hidden="1"/>
    <cellStyle name="Title" xfId="2866" builtinId="15" hidden="1"/>
    <cellStyle name="Title" xfId="2864" builtinId="15" hidden="1"/>
    <cellStyle name="Title" xfId="2865" builtinId="15" hidden="1"/>
    <cellStyle name="Title" xfId="2911" builtinId="15" hidden="1"/>
    <cellStyle name="Title" xfId="3034" builtinId="15" hidden="1"/>
    <cellStyle name="Title" xfId="3068" builtinId="15" hidden="1"/>
    <cellStyle name="Title" xfId="3116" builtinId="15" hidden="1"/>
    <cellStyle name="Title" xfId="3156" builtinId="15" hidden="1"/>
    <cellStyle name="Title" xfId="3204" builtinId="15" hidden="1"/>
    <cellStyle name="Title" xfId="3202" builtinId="15" hidden="1"/>
    <cellStyle name="Title" xfId="3203" builtinId="15" hidden="1"/>
    <cellStyle name="Total" xfId="19" builtinId="25" hidden="1"/>
    <cellStyle name="Total" xfId="76" builtinId="25" hidden="1"/>
    <cellStyle name="Total" xfId="117" builtinId="25" hidden="1"/>
    <cellStyle name="Total" xfId="170" builtinId="25" hidden="1"/>
    <cellStyle name="Total" xfId="216" builtinId="25" hidden="1"/>
    <cellStyle name="Total" xfId="258" builtinId="25" hidden="1"/>
    <cellStyle name="Total" xfId="303" builtinId="25" hidden="1"/>
    <cellStyle name="Total" xfId="340" builtinId="25" hidden="1"/>
    <cellStyle name="Total" xfId="388" builtinId="25" hidden="1"/>
    <cellStyle name="Total" xfId="427" builtinId="25" hidden="1"/>
    <cellStyle name="Total" xfId="459" builtinId="25" hidden="1"/>
    <cellStyle name="Total" xfId="506" builtinId="25" hidden="1"/>
    <cellStyle name="Total" xfId="555" builtinId="25" hidden="1"/>
    <cellStyle name="Total" xfId="600" builtinId="25" hidden="1"/>
    <cellStyle name="Total" xfId="641" builtinId="25" hidden="1"/>
    <cellStyle name="Total" xfId="685" builtinId="25" hidden="1"/>
    <cellStyle name="Total" xfId="723" builtinId="25" hidden="1"/>
    <cellStyle name="Total" xfId="771" builtinId="25" hidden="1"/>
    <cellStyle name="Total" xfId="809" builtinId="25" hidden="1"/>
    <cellStyle name="Total" xfId="841" builtinId="25" hidden="1"/>
    <cellStyle name="Total" xfId="885" builtinId="25" hidden="1"/>
    <cellStyle name="Total" xfId="580" builtinId="25" hidden="1"/>
    <cellStyle name="Total" xfId="936" builtinId="25" hidden="1"/>
    <cellStyle name="Total" xfId="977" builtinId="25" hidden="1"/>
    <cellStyle name="Total" xfId="1021" builtinId="25" hidden="1"/>
    <cellStyle name="Total" xfId="1059" builtinId="25" hidden="1"/>
    <cellStyle name="Total" xfId="1106" builtinId="25" hidden="1"/>
    <cellStyle name="Total" xfId="1146" builtinId="25" hidden="1"/>
    <cellStyle name="Total" xfId="1179" builtinId="25" hidden="1"/>
    <cellStyle name="Total" xfId="1225" builtinId="25" hidden="1"/>
    <cellStyle name="Total" xfId="1150" builtinId="25" hidden="1"/>
    <cellStyle name="Total" xfId="1266" builtinId="25" hidden="1"/>
    <cellStyle name="Total" xfId="1305" builtinId="25" hidden="1"/>
    <cellStyle name="Total" xfId="1346" builtinId="25" hidden="1"/>
    <cellStyle name="Total" xfId="1380" builtinId="25" hidden="1"/>
    <cellStyle name="Total" xfId="1423" builtinId="25" hidden="1"/>
    <cellStyle name="Total" xfId="1459" builtinId="25" hidden="1"/>
    <cellStyle name="Total" xfId="1489" builtinId="25" hidden="1"/>
    <cellStyle name="Total" xfId="1530" builtinId="25" hidden="1"/>
    <cellStyle name="Total" xfId="923" builtinId="25" hidden="1"/>
    <cellStyle name="Total" xfId="1563" builtinId="25" hidden="1"/>
    <cellStyle name="Total" xfId="1595" builtinId="25" hidden="1"/>
    <cellStyle name="Total" xfId="1650" builtinId="25" hidden="1"/>
    <cellStyle name="Total" xfId="1706" builtinId="25" hidden="1"/>
    <cellStyle name="Total" xfId="1753" builtinId="25" hidden="1"/>
    <cellStyle name="Total" xfId="1797" builtinId="25" hidden="1"/>
    <cellStyle name="Total" xfId="1830" builtinId="25" hidden="1"/>
    <cellStyle name="Total" xfId="1874" builtinId="25" hidden="1"/>
    <cellStyle name="Total" xfId="1913" builtinId="25" hidden="1"/>
    <cellStyle name="Total" xfId="1947" builtinId="25" hidden="1"/>
    <cellStyle name="Total" xfId="2003" builtinId="25" hidden="1"/>
    <cellStyle name="Total" xfId="2051" builtinId="25" hidden="1"/>
    <cellStyle name="Total" xfId="2095" builtinId="25" hidden="1"/>
    <cellStyle name="Total" xfId="2128" builtinId="25" hidden="1"/>
    <cellStyle name="Total" xfId="2171" builtinId="25" hidden="1"/>
    <cellStyle name="Total" xfId="2210" builtinId="25" hidden="1"/>
    <cellStyle name="Total" xfId="2091" builtinId="25" hidden="1"/>
    <cellStyle name="Total" xfId="2285" builtinId="25" hidden="1"/>
    <cellStyle name="Total" xfId="2332" builtinId="25" hidden="1"/>
    <cellStyle name="Total" xfId="2376" builtinId="25" hidden="1"/>
    <cellStyle name="Total" xfId="2409" builtinId="25" hidden="1"/>
    <cellStyle name="Total" xfId="2453" builtinId="25" hidden="1"/>
    <cellStyle name="Total" xfId="2492" builtinId="25" hidden="1"/>
    <cellStyle name="Total" xfId="2053" builtinId="25" hidden="1"/>
    <cellStyle name="Total" xfId="2569" builtinId="25" hidden="1"/>
    <cellStyle name="Total" xfId="2615" builtinId="25" hidden="1"/>
    <cellStyle name="Total" xfId="2658" builtinId="25" hidden="1"/>
    <cellStyle name="Total" xfId="2690" builtinId="25" hidden="1"/>
    <cellStyle name="Total" xfId="2733" builtinId="25" hidden="1"/>
    <cellStyle name="Total" xfId="2772" builtinId="25" hidden="1"/>
    <cellStyle name="Total" xfId="2261" builtinId="25" hidden="1"/>
    <cellStyle name="Total" xfId="2833" builtinId="25" hidden="1"/>
    <cellStyle name="Total" xfId="2878" builtinId="25" hidden="1"/>
    <cellStyle name="Total" xfId="2921" builtinId="25" hidden="1"/>
    <cellStyle name="Total" xfId="2954" builtinId="25" hidden="1"/>
    <cellStyle name="Total" xfId="2998" builtinId="25" hidden="1"/>
    <cellStyle name="Total" xfId="3037" builtinId="25" hidden="1"/>
    <cellStyle name="Total" xfId="3080" builtinId="25" hidden="1"/>
    <cellStyle name="Total" xfId="3128" builtinId="25" hidden="1"/>
    <cellStyle name="Total" xfId="3168" builtinId="25" hidden="1"/>
    <cellStyle name="Total" xfId="3216" builtinId="25" hidden="1"/>
    <cellStyle name="Total" xfId="3257" builtinId="25" hidden="1"/>
    <cellStyle name="Total" xfId="3289" builtinId="25" hidden="1"/>
    <cellStyle name="Warning Text" xfId="16" builtinId="11" hidden="1"/>
    <cellStyle name="Warning Text" xfId="73" builtinId="11" hidden="1"/>
    <cellStyle name="Warning Text" xfId="114" builtinId="11" hidden="1"/>
    <cellStyle name="Warning Text" xfId="168" builtinId="11" hidden="1"/>
    <cellStyle name="Warning Text" xfId="213" builtinId="11" hidden="1"/>
    <cellStyle name="Warning Text" xfId="256" builtinId="11" hidden="1"/>
    <cellStyle name="Warning Text" xfId="300" builtinId="11" hidden="1"/>
    <cellStyle name="Warning Text" xfId="286" builtinId="11" hidden="1"/>
    <cellStyle name="Warning Text" xfId="385" builtinId="11" hidden="1"/>
    <cellStyle name="Warning Text" xfId="370" builtinId="11" hidden="1"/>
    <cellStyle name="Warning Text" xfId="457" builtinId="11" hidden="1"/>
    <cellStyle name="Warning Text" xfId="504" builtinId="11" hidden="1"/>
    <cellStyle name="Warning Text" xfId="553" builtinId="11" hidden="1"/>
    <cellStyle name="Warning Text" xfId="597" builtinId="11" hidden="1"/>
    <cellStyle name="Warning Text" xfId="639" builtinId="11" hidden="1"/>
    <cellStyle name="Warning Text" xfId="682" builtinId="11" hidden="1"/>
    <cellStyle name="Warning Text" xfId="668" builtinId="11" hidden="1"/>
    <cellStyle name="Warning Text" xfId="768" builtinId="11" hidden="1"/>
    <cellStyle name="Warning Text" xfId="753" builtinId="11" hidden="1"/>
    <cellStyle name="Warning Text" xfId="839" builtinId="11" hidden="1"/>
    <cellStyle name="Warning Text" xfId="883" builtinId="11" hidden="1"/>
    <cellStyle name="Warning Text" xfId="667" builtinId="11" hidden="1"/>
    <cellStyle name="Warning Text" xfId="933" builtinId="11" hidden="1"/>
    <cellStyle name="Warning Text" xfId="975" builtinId="11" hidden="1"/>
    <cellStyle name="Warning Text" xfId="1018" builtinId="11" hidden="1"/>
    <cellStyle name="Warning Text" xfId="1005" builtinId="11" hidden="1"/>
    <cellStyle name="Warning Text" xfId="1103" builtinId="11" hidden="1"/>
    <cellStyle name="Warning Text" xfId="1089" builtinId="11" hidden="1"/>
    <cellStyle name="Warning Text" xfId="1177" builtinId="11" hidden="1"/>
    <cellStyle name="Warning Text" xfId="1223" builtinId="11" hidden="1"/>
    <cellStyle name="Warning Text" xfId="1186" builtinId="11" hidden="1"/>
    <cellStyle name="Warning Text" xfId="1263" builtinId="11" hidden="1"/>
    <cellStyle name="Warning Text" xfId="1303" builtinId="11" hidden="1"/>
    <cellStyle name="Warning Text" xfId="1343" builtinId="11" hidden="1"/>
    <cellStyle name="Warning Text" xfId="1330" builtinId="11" hidden="1"/>
    <cellStyle name="Warning Text" xfId="1420" builtinId="11" hidden="1"/>
    <cellStyle name="Warning Text" xfId="1406" builtinId="11" hidden="1"/>
    <cellStyle name="Warning Text" xfId="1487" builtinId="11" hidden="1"/>
    <cellStyle name="Warning Text" xfId="1528" builtinId="11" hidden="1"/>
    <cellStyle name="Warning Text" xfId="601" builtinId="11" hidden="1"/>
    <cellStyle name="Warning Text" xfId="1560" builtinId="11" hidden="1"/>
    <cellStyle name="Warning Text" xfId="1565" builtinId="11" hidden="1"/>
    <cellStyle name="Warning Text" xfId="1647" builtinId="11" hidden="1"/>
    <cellStyle name="Warning Text" xfId="1703" builtinId="11" hidden="1"/>
    <cellStyle name="Warning Text" xfId="1750" builtinId="11" hidden="1"/>
    <cellStyle name="Warning Text" xfId="1754" builtinId="11" hidden="1"/>
    <cellStyle name="Warning Text" xfId="1828" builtinId="11" hidden="1"/>
    <cellStyle name="Warning Text" xfId="1833" builtinId="11" hidden="1"/>
    <cellStyle name="Warning Text" xfId="1907" builtinId="11" hidden="1"/>
    <cellStyle name="Warning Text" xfId="1944" builtinId="11" hidden="1"/>
    <cellStyle name="Warning Text" xfId="2000" builtinId="11" hidden="1"/>
    <cellStyle name="Warning Text" xfId="2048" builtinId="11" hidden="1"/>
    <cellStyle name="Warning Text" xfId="2052" builtinId="11" hidden="1"/>
    <cellStyle name="Warning Text" xfId="2126" builtinId="11" hidden="1"/>
    <cellStyle name="Warning Text" xfId="2131" builtinId="11" hidden="1"/>
    <cellStyle name="Warning Text" xfId="2204" builtinId="11" hidden="1"/>
    <cellStyle name="Warning Text" xfId="2031" builtinId="11" hidden="1"/>
    <cellStyle name="Warning Text" xfId="2282" builtinId="11" hidden="1"/>
    <cellStyle name="Warning Text" xfId="2329" builtinId="11" hidden="1"/>
    <cellStyle name="Warning Text" xfId="2333" builtinId="11" hidden="1"/>
    <cellStyle name="Warning Text" xfId="2407" builtinId="11" hidden="1"/>
    <cellStyle name="Warning Text" xfId="2412" builtinId="11" hidden="1"/>
    <cellStyle name="Warning Text" xfId="2486" builtinId="11" hidden="1"/>
    <cellStyle name="Warning Text" xfId="2270" builtinId="11" hidden="1"/>
    <cellStyle name="Warning Text" xfId="2566" builtinId="11" hidden="1"/>
    <cellStyle name="Warning Text" xfId="2612" builtinId="11" hidden="1"/>
    <cellStyle name="Warning Text" xfId="2616" builtinId="11" hidden="1"/>
    <cellStyle name="Warning Text" xfId="2688" builtinId="11" hidden="1"/>
    <cellStyle name="Warning Text" xfId="2693" builtinId="11" hidden="1"/>
    <cellStyle name="Warning Text" xfId="2766" builtinId="11" hidden="1"/>
    <cellStyle name="Warning Text" xfId="2619" builtinId="11" hidden="1"/>
    <cellStyle name="Warning Text" xfId="2830" builtinId="11" hidden="1"/>
    <cellStyle name="Warning Text" xfId="2875" builtinId="11" hidden="1"/>
    <cellStyle name="Warning Text" xfId="2879" builtinId="11" hidden="1"/>
    <cellStyle name="Warning Text" xfId="2952" builtinId="11" hidden="1"/>
    <cellStyle name="Warning Text" xfId="2957" builtinId="11" hidden="1"/>
    <cellStyle name="Warning Text" xfId="3031" builtinId="11" hidden="1"/>
    <cellStyle name="Warning Text" xfId="3077" builtinId="11" hidden="1"/>
    <cellStyle name="Warning Text" xfId="3125" builtinId="11" hidden="1"/>
    <cellStyle name="Warning Text" xfId="3165" builtinId="11" hidden="1"/>
    <cellStyle name="Warning Text" xfId="3213" builtinId="11" hidden="1"/>
    <cellStyle name="Warning Text" xfId="3249" builtinId="11" hidden="1"/>
    <cellStyle name="Warning Text" xfId="3259" builtinId="11" hidden="1"/>
  </cellStyles>
  <dxfs count="30">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22</xdr:col>
      <xdr:colOff>74038</xdr:colOff>
      <xdr:row>0</xdr:row>
      <xdr:rowOff>52387</xdr:rowOff>
    </xdr:from>
    <xdr:to>
      <xdr:col>31</xdr:col>
      <xdr:colOff>188338</xdr:colOff>
      <xdr:row>0</xdr:row>
      <xdr:rowOff>333066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663" y="147637"/>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216675</xdr:colOff>
      <xdr:row>0</xdr:row>
      <xdr:rowOff>52394</xdr:rowOff>
    </xdr:from>
    <xdr:to>
      <xdr:col>6</xdr:col>
      <xdr:colOff>2045475</xdr:colOff>
      <xdr:row>0</xdr:row>
      <xdr:rowOff>333073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425" y="147644"/>
          <a:ext cx="1828800" cy="280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657225</xdr:colOff>
          <xdr:row>3</xdr:row>
          <xdr:rowOff>161925</xdr:rowOff>
        </xdr:from>
        <xdr:to>
          <xdr:col>6</xdr:col>
          <xdr:colOff>1123950</xdr:colOff>
          <xdr:row>6</xdr:row>
          <xdr:rowOff>28575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7</xdr:row>
          <xdr:rowOff>66675</xdr:rowOff>
        </xdr:from>
        <xdr:to>
          <xdr:col>6</xdr:col>
          <xdr:colOff>1123950</xdr:colOff>
          <xdr:row>8</xdr:row>
          <xdr:rowOff>104775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10</xdr:row>
          <xdr:rowOff>47625</xdr:rowOff>
        </xdr:from>
        <xdr:to>
          <xdr:col>6</xdr:col>
          <xdr:colOff>1133475</xdr:colOff>
          <xdr:row>11</xdr:row>
          <xdr:rowOff>85725</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47625</xdr:rowOff>
        </xdr:from>
        <xdr:to>
          <xdr:col>6</xdr:col>
          <xdr:colOff>1133475</xdr:colOff>
          <xdr:row>14</xdr:row>
          <xdr:rowOff>85725</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16</xdr:row>
          <xdr:rowOff>9525</xdr:rowOff>
        </xdr:from>
        <xdr:to>
          <xdr:col>6</xdr:col>
          <xdr:colOff>1000125</xdr:colOff>
          <xdr:row>18</xdr:row>
          <xdr:rowOff>28575</xdr:rowOff>
        </xdr:to>
        <xdr:sp macro="" textlink="">
          <xdr:nvSpPr>
            <xdr:cNvPr id="3077" name="Object 5" hidden="1">
              <a:extLst>
                <a:ext uri="{63B3BB69-23CF-44E3-9099-C40C66FF867C}">
                  <a14:compatExt spid="_x0000_s30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495300</xdr:colOff>
      <xdr:row>0</xdr:row>
      <xdr:rowOff>57150</xdr:rowOff>
    </xdr:from>
    <xdr:to>
      <xdr:col>4</xdr:col>
      <xdr:colOff>2324100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7150"/>
          <a:ext cx="1828800" cy="280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User%20Directories/Josh%20Mutch/New%20Financial%20Analysis%20process/3%23%20-%20Assessment%20Recommen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Export"/>
      <sheetName val="Narrative"/>
      <sheetName val="Data Preparation"/>
      <sheetName val="Analysis"/>
      <sheetName val="Table"/>
      <sheetName val="Incentives"/>
    </sheetNames>
    <sheetDataSet>
      <sheetData sheetId="0">
        <row r="3">
          <cell r="A3">
            <v>1</v>
          </cell>
        </row>
      </sheetData>
      <sheetData sheetId="1"/>
      <sheetData sheetId="2"/>
      <sheetData sheetId="3"/>
      <sheetData sheetId="4"/>
      <sheetData sheetId="5"/>
    </sheetDataSet>
  </externalBook>
</externalLink>
</file>

<file path=xl/tables/table1.xml><?xml version="1.0" encoding="utf-8"?>
<table xmlns="http://schemas.openxmlformats.org/spreadsheetml/2006/main" id="2" name="Resource_Streams" displayName="Resource_Streams" ref="A6:C35" totalsRowShown="0" headerRowDxfId="29" dataDxfId="27" headerRowBorderDxfId="28" tableBorderDxfId="26" totalsRowBorderDxfId="25">
  <tableColumns count="3">
    <tableColumn id="1" name="Source Name" dataDxfId="24"/>
    <tableColumn id="2" name="Source Code" dataDxfId="23"/>
    <tableColumn id="3" name="Units" dataDxfId="22"/>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21" dataDxfId="19" headerRowBorderDxfId="20" tableBorderDxfId="18" totalsRowBorderDxfId="17">
  <tableColumns count="3">
    <tableColumn id="1" name="Application" dataDxfId="16"/>
    <tableColumn id="2" name="APP Code" dataDxfId="15"/>
    <tableColumn id="3" name="Examples" dataDxfId="14"/>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13" dataDxfId="11" headerRowBorderDxfId="12" tableBorderDxfId="10" totalsRowBorderDxfId="9">
  <tableColumns count="2">
    <tableColumn id="1" name="Display Units" dataDxfId="8"/>
    <tableColumn id="2" name="Rutgers Units" dataDxfId="7"/>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6" dataDxfId="4" headerRowBorderDxfId="5" tableBorderDxfId="3" totalsRowBorderDxfId="2">
  <tableColumns count="2">
    <tableColumn id="1" name="Tool Name" dataDxfId="1"/>
    <tableColumn id="2" name="Tool Desc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emf"/><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oleObject" Target="../embeddings/oleObject5.bin"/><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3" Type="http://schemas.openxmlformats.org/officeDocument/2006/relationships/hyperlink" Target="http://energytrust.org/" TargetMode="External"/><Relationship Id="rId2" Type="http://schemas.openxmlformats.org/officeDocument/2006/relationships/hyperlink" Target="http://dor.wa.gov/content/findtaxesandrates/taxincentives/incentiveprograms.aspx" TargetMode="External"/><Relationship Id="rId1" Type="http://schemas.openxmlformats.org/officeDocument/2006/relationships/hyperlink" Target="http://www.dsireusa.org/"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AA66"/>
  <sheetViews>
    <sheetView showGridLines="0" workbookViewId="0">
      <selection activeCell="L16" sqref="L16"/>
    </sheetView>
  </sheetViews>
  <sheetFormatPr defaultRowHeight="15" customHeight="1" x14ac:dyDescent="0.2"/>
  <cols>
    <col min="1" max="23" width="12.5" style="26" customWidth="1"/>
    <col min="24" max="24" width="17.33203125" style="26" customWidth="1"/>
    <col min="25" max="16384" width="9.33203125" style="26"/>
  </cols>
  <sheetData>
    <row r="1" spans="1:24" ht="15" customHeight="1" x14ac:dyDescent="0.2">
      <c r="A1" s="218" t="s">
        <v>13</v>
      </c>
      <c r="B1" s="218"/>
      <c r="C1" s="218"/>
      <c r="D1" s="218"/>
      <c r="E1" s="218"/>
      <c r="F1" s="218"/>
      <c r="G1" s="218"/>
      <c r="H1" s="218"/>
      <c r="I1" s="218"/>
      <c r="J1" s="218"/>
      <c r="K1" s="218"/>
      <c r="L1" s="218"/>
      <c r="M1" s="218"/>
      <c r="N1" s="218"/>
      <c r="O1" s="218"/>
      <c r="P1" s="218"/>
      <c r="Q1" s="218"/>
      <c r="R1" s="218"/>
      <c r="S1" s="218"/>
      <c r="T1" s="218"/>
      <c r="U1" s="218"/>
      <c r="V1" s="218"/>
      <c r="W1" s="218"/>
      <c r="X1" s="218"/>
    </row>
    <row r="2" spans="1:24" ht="45" customHeight="1" x14ac:dyDescent="0.2">
      <c r="A2" s="38" t="s">
        <v>14</v>
      </c>
      <c r="B2" s="38" t="s">
        <v>15</v>
      </c>
      <c r="C2" s="38" t="s">
        <v>16</v>
      </c>
      <c r="D2" s="38" t="s">
        <v>17</v>
      </c>
      <c r="E2" s="38" t="s">
        <v>18</v>
      </c>
      <c r="F2" s="38" t="s">
        <v>19</v>
      </c>
      <c r="G2" s="38" t="s">
        <v>20</v>
      </c>
      <c r="H2" s="38" t="s">
        <v>21</v>
      </c>
      <c r="I2" s="38" t="s">
        <v>22</v>
      </c>
      <c r="J2" s="38" t="s">
        <v>23</v>
      </c>
      <c r="K2" s="38" t="s">
        <v>24</v>
      </c>
      <c r="L2" s="38" t="s">
        <v>25</v>
      </c>
      <c r="M2" s="38" t="s">
        <v>26</v>
      </c>
      <c r="N2" s="38" t="s">
        <v>27</v>
      </c>
      <c r="O2" s="38" t="s">
        <v>28</v>
      </c>
      <c r="P2" s="38" t="s">
        <v>29</v>
      </c>
      <c r="Q2" s="38" t="s">
        <v>30</v>
      </c>
      <c r="R2" s="38" t="s">
        <v>31</v>
      </c>
      <c r="S2" s="38" t="s">
        <v>32</v>
      </c>
      <c r="T2" s="38" t="s">
        <v>33</v>
      </c>
      <c r="U2" s="38" t="s">
        <v>34</v>
      </c>
      <c r="V2" s="38" t="s">
        <v>35</v>
      </c>
      <c r="W2" s="38" t="s">
        <v>36</v>
      </c>
      <c r="X2" s="38" t="s">
        <v>277</v>
      </c>
    </row>
    <row r="3" spans="1:24" ht="15" customHeight="1" x14ac:dyDescent="0.2">
      <c r="A3" s="37" t="s">
        <v>163</v>
      </c>
      <c r="B3" s="37"/>
      <c r="C3" s="44"/>
      <c r="D3" s="37"/>
      <c r="E3" s="37" t="s">
        <v>130</v>
      </c>
      <c r="F3" s="37" t="s">
        <v>229</v>
      </c>
      <c r="G3" s="43" t="str">
        <f>Narrative!B5</f>
        <v>Optimize pumping in the [LOCATION]  by [ACTIONS]. The system pumping efficiency can be improved from the current average of 55% to a reasonable average of 75% thereby reducing pump operation costs by 27%.</v>
      </c>
      <c r="H3" s="43" t="str">
        <f>Narrative!H136</f>
        <v>Insert Name</v>
      </c>
      <c r="I3" s="39" t="str">
        <f>Narrative!AI10</f>
        <v>Electrical Consumption</v>
      </c>
      <c r="J3" s="39">
        <f>Narrative!AR10</f>
        <v>13333.333333333328</v>
      </c>
      <c r="K3" s="39">
        <f>Narrative!BB10</f>
        <v>666.66666666666652</v>
      </c>
      <c r="L3" s="39">
        <f>Narrative!AI11</f>
        <v>0</v>
      </c>
      <c r="M3" s="39">
        <f>Narrative!AR11</f>
        <v>0</v>
      </c>
      <c r="N3" s="39">
        <f>Narrative!BB11</f>
        <v>0</v>
      </c>
      <c r="O3" s="39">
        <f>Narrative!AI12</f>
        <v>0</v>
      </c>
      <c r="P3" s="39">
        <f>Narrative!AR12</f>
        <v>0</v>
      </c>
      <c r="Q3" s="39">
        <f>Narrative!BB12</f>
        <v>0</v>
      </c>
      <c r="R3" s="39">
        <f>Narrative!AI13</f>
        <v>0</v>
      </c>
      <c r="S3" s="39">
        <f>Narrative!AR13</f>
        <v>0</v>
      </c>
      <c r="T3" s="39">
        <f>Narrative!BB13</f>
        <v>0</v>
      </c>
      <c r="U3" s="39">
        <f>Narrative!S18</f>
        <v>5000</v>
      </c>
      <c r="V3" s="37"/>
      <c r="W3" s="37" t="s">
        <v>164</v>
      </c>
      <c r="X3" s="217">
        <f>Incentives!C16</f>
        <v>4000</v>
      </c>
    </row>
    <row r="4" spans="1:24" ht="15" customHeight="1" x14ac:dyDescent="0.2">
      <c r="A4" s="21"/>
      <c r="B4" s="21"/>
      <c r="C4" s="21"/>
      <c r="D4" s="21"/>
      <c r="E4" s="21"/>
      <c r="F4" s="21"/>
      <c r="G4" s="21"/>
      <c r="H4" s="21"/>
      <c r="I4" s="21"/>
      <c r="J4" s="21"/>
      <c r="K4" s="21"/>
      <c r="L4" s="21"/>
      <c r="M4" s="21"/>
      <c r="N4" s="21"/>
      <c r="O4" s="27"/>
      <c r="P4" s="27"/>
      <c r="Q4" s="27"/>
      <c r="R4" s="27"/>
      <c r="S4" s="27"/>
      <c r="T4" s="21"/>
      <c r="U4" s="21"/>
      <c r="V4" s="21"/>
      <c r="W4" s="21"/>
    </row>
    <row r="5" spans="1:24" ht="15" customHeight="1" x14ac:dyDescent="0.2">
      <c r="A5" s="96" t="s">
        <v>37</v>
      </c>
      <c r="B5" s="96"/>
      <c r="C5" s="96"/>
      <c r="D5" s="3"/>
      <c r="E5" s="21"/>
      <c r="F5" s="21"/>
      <c r="G5" s="21"/>
      <c r="H5" s="21"/>
      <c r="I5" s="21"/>
      <c r="J5" s="21"/>
      <c r="K5" s="21"/>
      <c r="L5" s="21"/>
      <c r="M5" s="21"/>
      <c r="N5" s="21"/>
      <c r="O5" s="21"/>
      <c r="P5" s="21"/>
      <c r="Q5" s="21"/>
      <c r="R5" s="21"/>
      <c r="S5" s="21"/>
      <c r="T5" s="21"/>
      <c r="U5" s="21"/>
      <c r="V5" s="21"/>
      <c r="W5" s="21"/>
    </row>
    <row r="6" spans="1:24" ht="15" customHeight="1" x14ac:dyDescent="0.2">
      <c r="A6" s="4" t="s">
        <v>38</v>
      </c>
      <c r="B6" s="5" t="s">
        <v>39</v>
      </c>
      <c r="C6" s="6" t="s">
        <v>6</v>
      </c>
      <c r="D6" s="3"/>
      <c r="E6" s="36"/>
      <c r="F6" s="21"/>
      <c r="G6" s="21"/>
      <c r="H6" s="21"/>
      <c r="I6" s="21"/>
      <c r="J6" s="21"/>
      <c r="K6" s="21"/>
      <c r="L6" s="21"/>
      <c r="M6" s="21"/>
      <c r="N6" s="21"/>
      <c r="O6" s="21"/>
      <c r="P6" s="21"/>
      <c r="Q6" s="21"/>
      <c r="R6" s="21"/>
      <c r="S6" s="21"/>
      <c r="T6" s="21"/>
      <c r="U6" s="21"/>
      <c r="V6" s="21"/>
      <c r="W6" s="21"/>
    </row>
    <row r="7" spans="1:24" ht="15" customHeight="1" x14ac:dyDescent="0.2">
      <c r="A7" s="7" t="s">
        <v>40</v>
      </c>
      <c r="B7" s="8" t="s">
        <v>41</v>
      </c>
      <c r="C7" s="9" t="s">
        <v>42</v>
      </c>
      <c r="D7" s="3"/>
      <c r="E7" s="36"/>
      <c r="F7" s="21"/>
      <c r="G7" s="21"/>
      <c r="H7" s="21"/>
      <c r="I7" s="21"/>
      <c r="J7" s="21"/>
      <c r="K7" s="21"/>
      <c r="L7" s="21"/>
      <c r="M7" s="21"/>
      <c r="N7" s="21"/>
      <c r="O7" s="21"/>
      <c r="P7" s="21"/>
      <c r="Q7" s="21"/>
      <c r="R7" s="21"/>
      <c r="S7" s="21"/>
      <c r="T7" s="21"/>
      <c r="U7" s="21"/>
      <c r="V7" s="21"/>
      <c r="W7" s="21"/>
    </row>
    <row r="8" spans="1:24" ht="15" customHeight="1" x14ac:dyDescent="0.2">
      <c r="A8" s="7" t="s">
        <v>43</v>
      </c>
      <c r="B8" s="8" t="s">
        <v>44</v>
      </c>
      <c r="C8" s="9" t="s">
        <v>45</v>
      </c>
      <c r="D8" s="3"/>
      <c r="E8" s="21"/>
      <c r="F8" s="21"/>
      <c r="G8" s="21"/>
      <c r="H8" s="21"/>
      <c r="I8" s="21"/>
      <c r="J8" s="21"/>
      <c r="K8" s="21"/>
      <c r="L8" s="21"/>
      <c r="M8" s="21"/>
      <c r="N8" s="21"/>
      <c r="O8" s="21"/>
      <c r="P8" s="21"/>
      <c r="Q8" s="21"/>
      <c r="R8" s="21"/>
      <c r="S8" s="21"/>
      <c r="T8" s="21"/>
      <c r="U8" s="21"/>
      <c r="V8" s="21"/>
      <c r="W8" s="21"/>
    </row>
    <row r="9" spans="1:24" ht="15" customHeight="1" x14ac:dyDescent="0.2">
      <c r="A9" s="7" t="s">
        <v>46</v>
      </c>
      <c r="B9" s="8" t="s">
        <v>47</v>
      </c>
      <c r="C9" s="9" t="s">
        <v>48</v>
      </c>
      <c r="D9" s="3"/>
      <c r="E9" s="21"/>
      <c r="F9" s="21"/>
      <c r="G9" s="21"/>
      <c r="H9" s="21"/>
      <c r="I9" s="21"/>
      <c r="J9" s="21"/>
      <c r="K9" s="21"/>
      <c r="L9" s="21"/>
      <c r="M9" s="21"/>
      <c r="N9" s="21"/>
      <c r="O9" s="21"/>
      <c r="P9" s="21"/>
      <c r="Q9" s="21"/>
      <c r="R9" s="21"/>
      <c r="S9" s="21"/>
      <c r="T9" s="21"/>
      <c r="U9" s="21"/>
      <c r="V9" s="21"/>
      <c r="W9" s="21"/>
    </row>
    <row r="10" spans="1:24" ht="15" customHeight="1" x14ac:dyDescent="0.2">
      <c r="A10" s="7" t="s">
        <v>49</v>
      </c>
      <c r="B10" s="8" t="s">
        <v>50</v>
      </c>
      <c r="C10" s="9" t="s">
        <v>12</v>
      </c>
      <c r="D10" s="3"/>
      <c r="E10" s="36"/>
      <c r="F10" s="21"/>
      <c r="G10" s="21"/>
      <c r="H10" s="21"/>
      <c r="I10" s="21"/>
      <c r="J10" s="21"/>
      <c r="K10" s="21"/>
      <c r="L10" s="21"/>
      <c r="M10" s="21"/>
      <c r="N10" s="21"/>
      <c r="O10" s="21"/>
      <c r="P10" s="21"/>
      <c r="Q10" s="21"/>
      <c r="R10" s="21"/>
      <c r="S10" s="21"/>
      <c r="T10" s="21"/>
      <c r="U10" s="21"/>
      <c r="V10" s="21"/>
      <c r="W10" s="21"/>
    </row>
    <row r="11" spans="1:24" ht="15" customHeight="1" x14ac:dyDescent="0.2">
      <c r="A11" s="7" t="s">
        <v>51</v>
      </c>
      <c r="B11" s="8" t="s">
        <v>52</v>
      </c>
      <c r="C11" s="9" t="s">
        <v>12</v>
      </c>
      <c r="D11" s="3"/>
      <c r="E11" s="21"/>
      <c r="F11" s="21"/>
      <c r="G11" s="21"/>
      <c r="H11" s="21"/>
      <c r="I11" s="21"/>
      <c r="J11" s="21"/>
      <c r="K11" s="21"/>
      <c r="L11" s="21"/>
      <c r="M11" s="21"/>
      <c r="N11" s="21"/>
      <c r="O11" s="21"/>
      <c r="P11" s="21"/>
      <c r="Q11" s="21"/>
      <c r="R11" s="21"/>
      <c r="S11" s="21"/>
      <c r="T11" s="21"/>
      <c r="U11" s="21"/>
      <c r="V11" s="21"/>
      <c r="W11" s="21"/>
    </row>
    <row r="12" spans="1:24" ht="15" customHeight="1" x14ac:dyDescent="0.2">
      <c r="A12" s="7" t="s">
        <v>53</v>
      </c>
      <c r="B12" s="8" t="s">
        <v>54</v>
      </c>
      <c r="C12" s="9" t="s">
        <v>12</v>
      </c>
      <c r="D12" s="3"/>
      <c r="E12" s="21"/>
      <c r="F12" s="21"/>
      <c r="G12" s="21"/>
      <c r="H12" s="21"/>
      <c r="I12" s="21"/>
      <c r="J12" s="21"/>
      <c r="K12" s="21"/>
      <c r="L12" s="21"/>
      <c r="M12" s="21"/>
      <c r="N12" s="21"/>
      <c r="O12" s="21"/>
      <c r="P12" s="21"/>
      <c r="Q12" s="21"/>
      <c r="R12" s="21"/>
      <c r="S12" s="21"/>
      <c r="T12" s="21"/>
      <c r="U12" s="21"/>
      <c r="V12" s="21"/>
      <c r="W12" s="21"/>
    </row>
    <row r="13" spans="1:24" ht="15" customHeight="1" x14ac:dyDescent="0.2">
      <c r="A13" s="7" t="s">
        <v>55</v>
      </c>
      <c r="B13" s="8" t="s">
        <v>56</v>
      </c>
      <c r="C13" s="9" t="s">
        <v>12</v>
      </c>
      <c r="D13" s="3"/>
      <c r="E13" s="21"/>
      <c r="F13" s="21"/>
      <c r="G13" s="21"/>
      <c r="H13" s="21"/>
      <c r="I13" s="21"/>
      <c r="J13" s="21"/>
      <c r="K13" s="21"/>
      <c r="L13" s="21"/>
      <c r="M13" s="21"/>
      <c r="N13" s="21"/>
      <c r="O13" s="21"/>
      <c r="P13" s="21"/>
      <c r="Q13" s="21"/>
      <c r="R13" s="21"/>
      <c r="S13" s="21"/>
      <c r="T13" s="21"/>
      <c r="U13" s="21"/>
      <c r="V13" s="21"/>
      <c r="W13" s="21"/>
    </row>
    <row r="14" spans="1:24" ht="15" customHeight="1" x14ac:dyDescent="0.2">
      <c r="A14" s="7" t="s">
        <v>57</v>
      </c>
      <c r="B14" s="8" t="s">
        <v>58</v>
      </c>
      <c r="C14" s="9" t="s">
        <v>12</v>
      </c>
      <c r="D14" s="3"/>
      <c r="E14" s="21"/>
      <c r="F14" s="21"/>
      <c r="G14" s="21"/>
      <c r="H14" s="21"/>
      <c r="I14" s="21"/>
      <c r="J14" s="21"/>
      <c r="K14" s="21"/>
      <c r="L14" s="21"/>
      <c r="M14" s="21"/>
      <c r="N14" s="21"/>
      <c r="O14" s="21"/>
      <c r="P14" s="21"/>
      <c r="Q14" s="21"/>
      <c r="R14" s="21"/>
      <c r="S14" s="21"/>
      <c r="T14" s="21"/>
      <c r="U14" s="21"/>
      <c r="V14" s="21"/>
      <c r="W14" s="21"/>
    </row>
    <row r="15" spans="1:24" ht="15" customHeight="1" x14ac:dyDescent="0.2">
      <c r="A15" s="7" t="s">
        <v>59</v>
      </c>
      <c r="B15" s="8" t="s">
        <v>60</v>
      </c>
      <c r="C15" s="9" t="s">
        <v>12</v>
      </c>
      <c r="D15" s="3"/>
      <c r="E15" s="21"/>
      <c r="F15" s="21"/>
      <c r="G15" s="21"/>
      <c r="H15" s="21"/>
      <c r="I15" s="21"/>
      <c r="J15" s="21"/>
      <c r="K15" s="21"/>
      <c r="L15" s="21"/>
      <c r="M15" s="21"/>
      <c r="N15" s="21"/>
      <c r="O15" s="21"/>
      <c r="P15" s="21"/>
      <c r="Q15" s="21"/>
      <c r="R15" s="21"/>
      <c r="S15" s="21"/>
      <c r="T15" s="21"/>
      <c r="U15" s="21"/>
      <c r="V15" s="21"/>
      <c r="W15" s="21"/>
    </row>
    <row r="16" spans="1:24" ht="15" customHeight="1" x14ac:dyDescent="0.2">
      <c r="A16" s="7" t="s">
        <v>61</v>
      </c>
      <c r="B16" s="8" t="s">
        <v>62</v>
      </c>
      <c r="C16" s="9" t="s">
        <v>12</v>
      </c>
      <c r="D16" s="3"/>
      <c r="E16" s="21"/>
      <c r="F16" s="21"/>
      <c r="G16" s="21"/>
      <c r="H16" s="21"/>
      <c r="I16" s="21"/>
      <c r="J16" s="21"/>
      <c r="K16" s="21"/>
      <c r="L16" s="21"/>
      <c r="M16" s="21"/>
      <c r="N16" s="21"/>
      <c r="O16" s="21"/>
      <c r="P16" s="21"/>
      <c r="Q16" s="21"/>
      <c r="R16" s="21"/>
      <c r="S16" s="21"/>
      <c r="T16" s="21"/>
      <c r="U16" s="21"/>
      <c r="V16" s="21"/>
      <c r="W16" s="21"/>
    </row>
    <row r="17" spans="1:23" ht="15" customHeight="1" x14ac:dyDescent="0.2">
      <c r="A17" s="7" t="s">
        <v>63</v>
      </c>
      <c r="B17" s="8" t="s">
        <v>64</v>
      </c>
      <c r="C17" s="9" t="s">
        <v>12</v>
      </c>
      <c r="D17" s="3"/>
      <c r="E17" s="21"/>
      <c r="F17" s="21"/>
      <c r="G17" s="21"/>
      <c r="H17" s="21"/>
      <c r="I17" s="21"/>
      <c r="J17" s="21"/>
      <c r="K17" s="21"/>
      <c r="L17" s="21"/>
      <c r="M17" s="21"/>
      <c r="N17" s="21"/>
      <c r="O17" s="21"/>
      <c r="P17" s="21"/>
      <c r="Q17" s="21"/>
      <c r="R17" s="21"/>
      <c r="S17" s="21"/>
      <c r="T17" s="21"/>
      <c r="U17" s="21"/>
      <c r="V17" s="21"/>
      <c r="W17" s="21"/>
    </row>
    <row r="18" spans="1:23" ht="15" customHeight="1" x14ac:dyDescent="0.2">
      <c r="A18" s="7" t="s">
        <v>65</v>
      </c>
      <c r="B18" s="8" t="s">
        <v>66</v>
      </c>
      <c r="C18" s="9" t="s">
        <v>12</v>
      </c>
      <c r="D18" s="3"/>
      <c r="E18" s="21"/>
      <c r="F18" s="21"/>
      <c r="G18" s="21"/>
      <c r="H18" s="21"/>
      <c r="I18" s="21"/>
      <c r="J18" s="21"/>
      <c r="K18" s="21"/>
      <c r="L18" s="21"/>
      <c r="M18" s="21"/>
      <c r="N18" s="21"/>
      <c r="O18" s="21"/>
      <c r="P18" s="21"/>
      <c r="Q18" s="21"/>
      <c r="R18" s="21"/>
      <c r="S18" s="21"/>
      <c r="T18" s="21"/>
      <c r="U18" s="21"/>
      <c r="V18" s="21"/>
      <c r="W18" s="21"/>
    </row>
    <row r="19" spans="1:23" ht="15" customHeight="1" x14ac:dyDescent="0.2">
      <c r="A19" s="7" t="s">
        <v>67</v>
      </c>
      <c r="B19" s="8" t="s">
        <v>68</v>
      </c>
      <c r="C19" s="9" t="s">
        <v>12</v>
      </c>
      <c r="D19" s="3"/>
      <c r="E19" s="21"/>
      <c r="F19" s="21"/>
      <c r="G19" s="21"/>
      <c r="H19" s="21"/>
      <c r="I19" s="21"/>
      <c r="J19" s="21"/>
      <c r="K19" s="21"/>
      <c r="L19" s="21"/>
      <c r="M19" s="21"/>
      <c r="N19" s="21"/>
      <c r="O19" s="21"/>
      <c r="P19" s="21"/>
      <c r="Q19" s="21"/>
      <c r="R19" s="21"/>
      <c r="S19" s="21"/>
      <c r="T19" s="21"/>
      <c r="U19" s="21"/>
      <c r="V19" s="21"/>
      <c r="W19" s="21"/>
    </row>
    <row r="20" spans="1:23" ht="15" customHeight="1" x14ac:dyDescent="0.2">
      <c r="A20" s="7" t="s">
        <v>69</v>
      </c>
      <c r="B20" s="8" t="s">
        <v>70</v>
      </c>
      <c r="C20" s="9" t="s">
        <v>12</v>
      </c>
      <c r="D20" s="3"/>
      <c r="E20" s="21"/>
      <c r="F20" s="21"/>
      <c r="G20" s="21"/>
      <c r="H20" s="21"/>
      <c r="I20" s="21"/>
      <c r="J20" s="21"/>
      <c r="K20" s="21"/>
      <c r="L20" s="21"/>
      <c r="M20" s="21"/>
      <c r="N20" s="21"/>
      <c r="O20" s="21"/>
      <c r="P20" s="21"/>
      <c r="Q20" s="21"/>
      <c r="R20" s="21"/>
      <c r="S20" s="21"/>
      <c r="T20" s="21"/>
      <c r="U20" s="21"/>
      <c r="V20" s="21"/>
      <c r="W20" s="21"/>
    </row>
    <row r="21" spans="1:23" ht="15" customHeight="1" x14ac:dyDescent="0.2">
      <c r="A21" s="7" t="s">
        <v>71</v>
      </c>
      <c r="B21" s="8" t="s">
        <v>72</v>
      </c>
      <c r="C21" s="9" t="s">
        <v>73</v>
      </c>
      <c r="D21" s="3"/>
      <c r="E21" s="21"/>
      <c r="F21" s="21"/>
      <c r="G21" s="21"/>
      <c r="H21" s="21"/>
      <c r="I21" s="21"/>
      <c r="J21" s="21"/>
      <c r="K21" s="21"/>
      <c r="L21" s="21"/>
      <c r="M21" s="21"/>
      <c r="N21" s="21"/>
      <c r="O21" s="21"/>
      <c r="P21" s="21"/>
      <c r="Q21" s="21"/>
      <c r="R21" s="21"/>
      <c r="S21" s="21"/>
      <c r="T21" s="21"/>
      <c r="U21" s="21"/>
      <c r="V21" s="21"/>
      <c r="W21" s="21"/>
    </row>
    <row r="22" spans="1:23" ht="15" customHeight="1" x14ac:dyDescent="0.2">
      <c r="A22" s="7" t="s">
        <v>74</v>
      </c>
      <c r="B22" s="8" t="s">
        <v>75</v>
      </c>
      <c r="C22" s="9" t="s">
        <v>73</v>
      </c>
      <c r="D22" s="3"/>
      <c r="E22" s="3"/>
      <c r="F22" s="3"/>
      <c r="G22" s="3"/>
      <c r="H22" s="21"/>
      <c r="I22" s="21"/>
      <c r="J22" s="21"/>
      <c r="K22" s="21"/>
      <c r="L22" s="21"/>
      <c r="M22" s="21"/>
      <c r="N22" s="21"/>
      <c r="O22" s="21"/>
      <c r="P22" s="21"/>
      <c r="Q22" s="21"/>
      <c r="R22" s="21"/>
      <c r="S22" s="21"/>
      <c r="T22" s="21"/>
      <c r="U22" s="21"/>
      <c r="V22" s="21"/>
      <c r="W22" s="21"/>
    </row>
    <row r="23" spans="1:23" ht="15" customHeight="1" x14ac:dyDescent="0.2">
      <c r="A23" s="7" t="s">
        <v>76</v>
      </c>
      <c r="B23" s="8" t="s">
        <v>77</v>
      </c>
      <c r="C23" s="9" t="s">
        <v>73</v>
      </c>
      <c r="D23" s="3"/>
      <c r="E23" s="3"/>
      <c r="F23" s="3"/>
      <c r="G23" s="3"/>
      <c r="H23" s="21"/>
      <c r="I23" s="21"/>
      <c r="J23" s="21"/>
      <c r="K23" s="21"/>
      <c r="L23" s="21"/>
      <c r="M23" s="21"/>
      <c r="N23" s="21"/>
      <c r="O23" s="21"/>
      <c r="P23" s="21"/>
      <c r="Q23" s="21"/>
      <c r="R23" s="21"/>
      <c r="S23" s="21"/>
      <c r="T23" s="21"/>
      <c r="U23" s="21"/>
      <c r="V23" s="21"/>
      <c r="W23" s="21"/>
    </row>
    <row r="24" spans="1:23" ht="15" customHeight="1" x14ac:dyDescent="0.2">
      <c r="A24" s="7" t="s">
        <v>78</v>
      </c>
      <c r="B24" s="8" t="s">
        <v>79</v>
      </c>
      <c r="C24" s="9" t="s">
        <v>80</v>
      </c>
      <c r="D24" s="3"/>
      <c r="E24" s="3"/>
      <c r="F24" s="3"/>
      <c r="G24" s="3"/>
      <c r="H24" s="21"/>
      <c r="I24" s="21"/>
      <c r="J24" s="21"/>
      <c r="K24" s="21"/>
      <c r="L24" s="21"/>
      <c r="M24" s="21"/>
      <c r="N24" s="21"/>
      <c r="O24" s="21"/>
      <c r="P24" s="21"/>
      <c r="Q24" s="21"/>
      <c r="R24" s="21"/>
      <c r="S24" s="21"/>
      <c r="T24" s="21"/>
      <c r="U24" s="21"/>
      <c r="V24" s="21"/>
      <c r="W24" s="21"/>
    </row>
    <row r="25" spans="1:23" ht="15" customHeight="1" x14ac:dyDescent="0.2">
      <c r="A25" s="7" t="s">
        <v>81</v>
      </c>
      <c r="B25" s="8" t="s">
        <v>82</v>
      </c>
      <c r="C25" s="9" t="s">
        <v>80</v>
      </c>
      <c r="D25" s="3"/>
      <c r="E25" s="3"/>
      <c r="F25" s="3"/>
      <c r="G25" s="3"/>
      <c r="H25" s="21"/>
      <c r="I25" s="21"/>
      <c r="J25" s="21"/>
      <c r="K25" s="21"/>
      <c r="L25" s="21"/>
      <c r="M25" s="21"/>
      <c r="N25" s="21"/>
      <c r="O25" s="21"/>
      <c r="P25" s="21"/>
      <c r="Q25" s="21"/>
      <c r="R25" s="21"/>
      <c r="S25" s="21"/>
      <c r="T25" s="21"/>
      <c r="U25" s="21"/>
      <c r="V25" s="21"/>
      <c r="W25" s="21"/>
    </row>
    <row r="26" spans="1:23" ht="15" customHeight="1" x14ac:dyDescent="0.2">
      <c r="A26" s="7" t="s">
        <v>83</v>
      </c>
      <c r="B26" s="8" t="s">
        <v>84</v>
      </c>
      <c r="C26" s="9" t="s">
        <v>80</v>
      </c>
      <c r="D26" s="3"/>
      <c r="E26" s="3"/>
      <c r="F26" s="3"/>
      <c r="G26" s="3"/>
      <c r="H26" s="21"/>
      <c r="I26" s="21"/>
      <c r="J26" s="21"/>
      <c r="K26" s="21"/>
      <c r="L26" s="21"/>
      <c r="M26" s="21"/>
      <c r="N26" s="21"/>
      <c r="O26" s="21"/>
      <c r="P26" s="21"/>
      <c r="Q26" s="21"/>
      <c r="R26" s="21"/>
      <c r="S26" s="21"/>
      <c r="T26" s="21"/>
      <c r="U26" s="21"/>
      <c r="V26" s="21"/>
      <c r="W26" s="21"/>
    </row>
    <row r="27" spans="1:23" ht="15" customHeight="1" x14ac:dyDescent="0.2">
      <c r="A27" s="7" t="s">
        <v>85</v>
      </c>
      <c r="B27" s="8" t="s">
        <v>86</v>
      </c>
      <c r="C27" s="9" t="s">
        <v>48</v>
      </c>
      <c r="D27" s="3"/>
      <c r="E27" s="3"/>
      <c r="F27" s="3"/>
      <c r="G27" s="3"/>
      <c r="H27" s="21"/>
      <c r="I27" s="21"/>
      <c r="J27" s="21"/>
      <c r="K27" s="21"/>
      <c r="L27" s="21"/>
      <c r="M27" s="21"/>
      <c r="N27" s="21"/>
      <c r="O27" s="21"/>
      <c r="P27" s="21"/>
      <c r="Q27" s="21"/>
      <c r="R27" s="21"/>
      <c r="S27" s="21"/>
      <c r="T27" s="21"/>
      <c r="U27" s="21"/>
      <c r="V27" s="21"/>
      <c r="W27" s="21"/>
    </row>
    <row r="28" spans="1:23" ht="15" customHeight="1" x14ac:dyDescent="0.2">
      <c r="A28" s="7" t="s">
        <v>87</v>
      </c>
      <c r="B28" s="8" t="s">
        <v>88</v>
      </c>
      <c r="C28" s="9" t="s">
        <v>48</v>
      </c>
      <c r="D28" s="3"/>
      <c r="E28" s="3"/>
      <c r="F28" s="3"/>
      <c r="G28" s="3"/>
      <c r="H28" s="21"/>
      <c r="I28" s="21"/>
      <c r="J28" s="21"/>
      <c r="K28" s="21"/>
      <c r="L28" s="21"/>
      <c r="M28" s="21"/>
      <c r="N28" s="21"/>
      <c r="O28" s="21"/>
      <c r="P28" s="21"/>
      <c r="Q28" s="21"/>
      <c r="R28" s="21"/>
      <c r="S28" s="21"/>
      <c r="T28" s="21"/>
      <c r="U28" s="21"/>
      <c r="V28" s="21"/>
      <c r="W28" s="21"/>
    </row>
    <row r="29" spans="1:23" ht="15" customHeight="1" x14ac:dyDescent="0.2">
      <c r="A29" s="7" t="s">
        <v>89</v>
      </c>
      <c r="B29" s="8" t="s">
        <v>90</v>
      </c>
      <c r="C29" s="9" t="s">
        <v>48</v>
      </c>
      <c r="D29" s="3"/>
      <c r="E29" s="3"/>
      <c r="F29" s="3"/>
      <c r="G29" s="3"/>
      <c r="H29" s="21"/>
      <c r="I29" s="21"/>
      <c r="J29" s="21"/>
      <c r="K29" s="21"/>
      <c r="L29" s="21"/>
      <c r="M29" s="21"/>
      <c r="N29" s="21"/>
      <c r="O29" s="21"/>
      <c r="P29" s="21"/>
      <c r="Q29" s="21"/>
      <c r="R29" s="21"/>
      <c r="S29" s="21"/>
      <c r="T29" s="21"/>
      <c r="U29" s="21"/>
      <c r="V29" s="21"/>
      <c r="W29" s="21"/>
    </row>
    <row r="30" spans="1:23" ht="15" customHeight="1" x14ac:dyDescent="0.2">
      <c r="A30" s="7" t="s">
        <v>91</v>
      </c>
      <c r="B30" s="8" t="s">
        <v>92</v>
      </c>
      <c r="C30" s="9" t="s">
        <v>48</v>
      </c>
      <c r="D30" s="3"/>
      <c r="E30" s="3"/>
      <c r="F30" s="3"/>
      <c r="G30" s="3"/>
      <c r="H30" s="21"/>
      <c r="I30" s="21"/>
      <c r="J30" s="21"/>
      <c r="K30" s="21"/>
      <c r="L30" s="21"/>
      <c r="M30" s="21"/>
      <c r="N30" s="21"/>
      <c r="O30" s="21"/>
      <c r="P30" s="21"/>
      <c r="Q30" s="21"/>
      <c r="R30" s="21"/>
      <c r="S30" s="21"/>
      <c r="T30" s="21"/>
      <c r="U30" s="21"/>
      <c r="V30" s="21"/>
      <c r="W30" s="21"/>
    </row>
    <row r="31" spans="1:23" ht="15" customHeight="1" x14ac:dyDescent="0.2">
      <c r="A31" s="7" t="s">
        <v>93</v>
      </c>
      <c r="B31" s="8" t="s">
        <v>94</v>
      </c>
      <c r="C31" s="9" t="s">
        <v>48</v>
      </c>
      <c r="D31" s="3"/>
      <c r="E31" s="3"/>
      <c r="F31" s="3"/>
      <c r="G31" s="3"/>
      <c r="H31" s="21"/>
      <c r="I31" s="21"/>
      <c r="J31" s="21"/>
      <c r="K31" s="21"/>
      <c r="L31" s="21"/>
      <c r="M31" s="21"/>
      <c r="N31" s="21"/>
      <c r="O31" s="21"/>
      <c r="P31" s="21"/>
      <c r="Q31" s="21"/>
      <c r="R31" s="21"/>
      <c r="S31" s="21"/>
      <c r="T31" s="21"/>
      <c r="U31" s="21"/>
      <c r="V31" s="21"/>
      <c r="W31" s="21"/>
    </row>
    <row r="32" spans="1:23" ht="15" customHeight="1" x14ac:dyDescent="0.2">
      <c r="A32" s="7" t="s">
        <v>95</v>
      </c>
      <c r="B32" s="8" t="s">
        <v>96</v>
      </c>
      <c r="C32" s="9" t="s">
        <v>48</v>
      </c>
      <c r="D32" s="3"/>
      <c r="E32" s="3"/>
      <c r="F32" s="3"/>
      <c r="G32" s="3"/>
      <c r="H32" s="21"/>
      <c r="I32" s="21"/>
      <c r="J32" s="21"/>
      <c r="K32" s="21"/>
      <c r="L32" s="21"/>
      <c r="M32" s="21"/>
      <c r="N32" s="21"/>
      <c r="O32" s="21"/>
      <c r="P32" s="21"/>
      <c r="Q32" s="21"/>
      <c r="R32" s="21"/>
      <c r="S32" s="21"/>
      <c r="T32" s="21"/>
      <c r="U32" s="21"/>
      <c r="V32" s="21"/>
      <c r="W32" s="21"/>
    </row>
    <row r="33" spans="1:27" ht="15" customHeight="1" x14ac:dyDescent="0.2">
      <c r="A33" s="7" t="s">
        <v>97</v>
      </c>
      <c r="B33" s="8" t="s">
        <v>98</v>
      </c>
      <c r="C33" s="9" t="s">
        <v>48</v>
      </c>
      <c r="D33" s="3"/>
      <c r="E33" s="3"/>
      <c r="F33" s="3"/>
      <c r="G33" s="3"/>
      <c r="H33" s="21"/>
      <c r="I33" s="21"/>
      <c r="J33" s="21"/>
      <c r="K33" s="21"/>
      <c r="L33" s="21"/>
      <c r="M33" s="21"/>
      <c r="N33" s="21"/>
      <c r="O33" s="21"/>
      <c r="P33" s="21"/>
      <c r="Q33" s="21"/>
      <c r="R33" s="21"/>
      <c r="S33" s="21"/>
      <c r="T33" s="21"/>
      <c r="U33" s="21"/>
      <c r="V33" s="21"/>
      <c r="W33" s="21"/>
    </row>
    <row r="34" spans="1:27" ht="15" customHeight="1" x14ac:dyDescent="0.2">
      <c r="A34" s="7" t="s">
        <v>99</v>
      </c>
      <c r="B34" s="8" t="s">
        <v>100</v>
      </c>
      <c r="C34" s="9" t="s">
        <v>48</v>
      </c>
      <c r="D34" s="3"/>
      <c r="E34" s="3"/>
      <c r="F34" s="3"/>
      <c r="G34" s="3"/>
      <c r="H34" s="21"/>
      <c r="I34" s="21"/>
      <c r="J34" s="21"/>
      <c r="K34" s="21"/>
      <c r="L34" s="21"/>
      <c r="M34" s="21"/>
      <c r="N34" s="21"/>
      <c r="O34" s="21"/>
      <c r="P34" s="21"/>
      <c r="Q34" s="21"/>
      <c r="R34" s="21"/>
      <c r="S34" s="21"/>
      <c r="T34" s="21"/>
      <c r="U34" s="21"/>
      <c r="V34" s="21"/>
      <c r="W34" s="21"/>
    </row>
    <row r="35" spans="1:27" ht="15" customHeight="1" x14ac:dyDescent="0.2">
      <c r="A35" s="10" t="s">
        <v>101</v>
      </c>
      <c r="B35" s="11" t="s">
        <v>102</v>
      </c>
      <c r="C35" s="12" t="s">
        <v>103</v>
      </c>
      <c r="D35" s="3"/>
      <c r="E35" s="3"/>
      <c r="F35" s="3"/>
      <c r="G35" s="3"/>
      <c r="H35" s="21"/>
      <c r="I35" s="21"/>
      <c r="J35" s="21"/>
      <c r="K35" s="21"/>
      <c r="L35" s="21"/>
      <c r="M35" s="21"/>
      <c r="N35" s="21"/>
      <c r="O35" s="21"/>
      <c r="P35" s="21"/>
      <c r="Q35" s="21"/>
      <c r="R35" s="21"/>
      <c r="S35" s="21"/>
      <c r="T35" s="21"/>
      <c r="U35" s="21"/>
      <c r="V35" s="21"/>
      <c r="W35" s="21"/>
    </row>
    <row r="36" spans="1:27" ht="1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row>
    <row r="37" spans="1:27" ht="15" customHeight="1" x14ac:dyDescent="0.2">
      <c r="A37" s="96" t="s">
        <v>104</v>
      </c>
      <c r="B37" s="96"/>
      <c r="C37" s="96"/>
      <c r="D37" s="21"/>
      <c r="E37" s="21"/>
      <c r="F37" s="21"/>
      <c r="G37" s="21"/>
      <c r="H37" s="21"/>
      <c r="I37" s="21"/>
      <c r="J37" s="21"/>
      <c r="K37" s="21"/>
      <c r="L37" s="21"/>
      <c r="M37" s="21"/>
      <c r="N37" s="21"/>
      <c r="O37" s="21"/>
      <c r="P37" s="21"/>
      <c r="Q37" s="21"/>
      <c r="R37" s="21"/>
      <c r="S37" s="21"/>
      <c r="T37" s="21"/>
      <c r="U37" s="21"/>
      <c r="V37" s="21"/>
      <c r="W37" s="21"/>
    </row>
    <row r="38" spans="1:27" ht="15" customHeight="1" x14ac:dyDescent="0.2">
      <c r="A38" s="4" t="s">
        <v>105</v>
      </c>
      <c r="B38" s="5" t="s">
        <v>17</v>
      </c>
      <c r="C38" s="13" t="s">
        <v>106</v>
      </c>
      <c r="D38" s="21"/>
      <c r="E38" s="21"/>
      <c r="F38" s="21"/>
      <c r="G38" s="21"/>
      <c r="H38" s="21"/>
      <c r="I38" s="21"/>
      <c r="J38" s="21"/>
      <c r="K38" s="21"/>
      <c r="L38" s="21"/>
      <c r="M38" s="21"/>
      <c r="N38" s="21"/>
      <c r="O38" s="21"/>
      <c r="P38" s="21"/>
      <c r="Q38" s="21"/>
      <c r="R38" s="21"/>
      <c r="S38" s="21"/>
      <c r="T38" s="21"/>
      <c r="U38" s="21"/>
      <c r="V38" s="21"/>
      <c r="W38" s="21"/>
    </row>
    <row r="39" spans="1:27" ht="15" customHeight="1" x14ac:dyDescent="0.2">
      <c r="A39" s="14" t="s">
        <v>107</v>
      </c>
      <c r="B39" s="8">
        <v>1</v>
      </c>
      <c r="C39" s="15" t="s">
        <v>108</v>
      </c>
      <c r="D39" s="21"/>
      <c r="E39" s="21"/>
      <c r="F39" s="21"/>
      <c r="G39" s="21"/>
      <c r="H39" s="21"/>
      <c r="I39" s="21"/>
      <c r="J39" s="21"/>
      <c r="K39" s="21"/>
      <c r="L39" s="21"/>
      <c r="M39" s="21"/>
      <c r="N39" s="21"/>
      <c r="O39" s="21"/>
      <c r="P39" s="21"/>
      <c r="Q39" s="21"/>
      <c r="R39" s="21"/>
      <c r="S39" s="21"/>
      <c r="T39" s="21"/>
      <c r="U39" s="21"/>
      <c r="V39" s="21"/>
      <c r="W39" s="21"/>
    </row>
    <row r="40" spans="1:27" ht="15" customHeight="1" x14ac:dyDescent="0.2">
      <c r="A40" s="14" t="s">
        <v>109</v>
      </c>
      <c r="B40" s="8">
        <v>2</v>
      </c>
      <c r="C40" s="15" t="s">
        <v>110</v>
      </c>
      <c r="D40" s="21"/>
      <c r="E40" s="21"/>
      <c r="F40" s="21"/>
      <c r="G40" s="21"/>
      <c r="H40" s="21"/>
      <c r="I40" s="21"/>
      <c r="J40" s="21"/>
      <c r="K40" s="21"/>
      <c r="L40" s="21"/>
      <c r="M40" s="21"/>
      <c r="N40" s="21"/>
      <c r="O40" s="21"/>
      <c r="P40" s="21"/>
      <c r="Q40" s="21"/>
      <c r="R40" s="21"/>
      <c r="S40" s="21"/>
      <c r="T40" s="21"/>
      <c r="U40" s="21"/>
      <c r="V40" s="21"/>
      <c r="W40" s="21"/>
    </row>
    <row r="41" spans="1:27" ht="15" customHeight="1" x14ac:dyDescent="0.2">
      <c r="A41" s="14" t="s">
        <v>111</v>
      </c>
      <c r="B41" s="8">
        <v>3</v>
      </c>
      <c r="C41" s="15" t="s">
        <v>112</v>
      </c>
      <c r="D41" s="21"/>
      <c r="E41" s="21"/>
      <c r="F41" s="21"/>
      <c r="G41" s="21"/>
      <c r="H41" s="21"/>
      <c r="I41" s="21"/>
      <c r="J41" s="21"/>
      <c r="K41" s="21"/>
      <c r="L41" s="21"/>
      <c r="M41" s="21"/>
      <c r="N41" s="21"/>
      <c r="O41" s="21"/>
      <c r="P41" s="21"/>
      <c r="Q41" s="21"/>
      <c r="R41" s="21"/>
      <c r="S41" s="21"/>
      <c r="T41" s="21"/>
      <c r="U41" s="21"/>
      <c r="V41" s="21"/>
      <c r="W41" s="21"/>
    </row>
    <row r="42" spans="1:27" ht="15" customHeight="1" x14ac:dyDescent="0.2">
      <c r="A42" s="16" t="s">
        <v>113</v>
      </c>
      <c r="B42" s="11">
        <v>4</v>
      </c>
      <c r="C42" s="17" t="s">
        <v>114</v>
      </c>
      <c r="D42" s="21"/>
      <c r="E42" s="21"/>
      <c r="F42" s="21"/>
      <c r="G42" s="21"/>
      <c r="H42" s="21"/>
      <c r="I42" s="21"/>
      <c r="J42" s="21"/>
      <c r="K42" s="21"/>
      <c r="L42" s="21"/>
      <c r="M42" s="21"/>
      <c r="N42" s="21"/>
      <c r="O42" s="21"/>
      <c r="P42" s="21"/>
      <c r="Q42" s="21"/>
      <c r="R42" s="21"/>
      <c r="S42" s="21"/>
      <c r="T42" s="21"/>
      <c r="U42" s="21"/>
      <c r="V42" s="21"/>
      <c r="W42" s="21"/>
      <c r="AA42" s="56" t="s">
        <v>191</v>
      </c>
    </row>
    <row r="43" spans="1:27" ht="15" customHeight="1" x14ac:dyDescent="0.2">
      <c r="A43" s="18"/>
      <c r="B43" s="18"/>
      <c r="C43" s="18"/>
      <c r="D43" s="21"/>
      <c r="E43" s="21"/>
      <c r="F43" s="21"/>
      <c r="G43" s="21"/>
      <c r="H43" s="21"/>
      <c r="I43" s="21"/>
      <c r="J43" s="21"/>
      <c r="K43" s="21"/>
      <c r="L43" s="21"/>
      <c r="M43" s="21"/>
      <c r="N43" s="21"/>
      <c r="O43" s="21"/>
      <c r="P43" s="21"/>
      <c r="Q43" s="21"/>
      <c r="R43" s="21"/>
      <c r="S43" s="21"/>
      <c r="T43" s="21"/>
      <c r="U43" s="21"/>
      <c r="V43" s="21"/>
      <c r="W43" s="21"/>
    </row>
    <row r="44" spans="1:27" ht="15" customHeight="1" x14ac:dyDescent="0.2">
      <c r="A44" s="96" t="s">
        <v>115</v>
      </c>
      <c r="B44" s="96"/>
      <c r="C44" s="19"/>
      <c r="D44" s="21"/>
      <c r="E44" s="21"/>
      <c r="F44" s="21"/>
      <c r="G44" s="21"/>
      <c r="H44" s="21"/>
      <c r="I44" s="21"/>
      <c r="J44" s="21"/>
      <c r="K44" s="21"/>
      <c r="L44" s="21"/>
      <c r="M44" s="21"/>
      <c r="N44" s="21"/>
      <c r="O44" s="21"/>
      <c r="P44" s="21"/>
      <c r="Q44" s="21"/>
      <c r="R44" s="21"/>
      <c r="S44" s="21"/>
      <c r="T44" s="21"/>
      <c r="U44" s="21"/>
      <c r="V44" s="21"/>
      <c r="W44" s="21"/>
    </row>
    <row r="45" spans="1:27" ht="15" customHeight="1" x14ac:dyDescent="0.2">
      <c r="A45" s="4" t="s">
        <v>116</v>
      </c>
      <c r="B45" s="13" t="s">
        <v>117</v>
      </c>
      <c r="C45" s="20"/>
      <c r="D45" s="21"/>
      <c r="E45" s="21"/>
      <c r="F45" s="21"/>
      <c r="G45" s="21"/>
      <c r="H45" s="21"/>
      <c r="I45" s="21"/>
      <c r="J45" s="21"/>
      <c r="K45" s="21"/>
      <c r="L45" s="21"/>
      <c r="M45" s="21"/>
      <c r="N45" s="21"/>
      <c r="O45" s="21"/>
      <c r="P45" s="21"/>
      <c r="Q45" s="21"/>
      <c r="R45" s="21"/>
      <c r="S45" s="21"/>
      <c r="T45" s="21"/>
      <c r="U45" s="21"/>
      <c r="V45" s="21"/>
      <c r="W45" s="21"/>
    </row>
    <row r="46" spans="1:27" ht="15" customHeight="1" x14ac:dyDescent="0.2">
      <c r="A46" s="14" t="s">
        <v>118</v>
      </c>
      <c r="B46" s="15" t="s">
        <v>118</v>
      </c>
      <c r="C46" s="20"/>
      <c r="D46" s="21"/>
      <c r="E46" s="21"/>
      <c r="F46" s="21"/>
      <c r="G46" s="21"/>
      <c r="H46" s="21"/>
      <c r="I46" s="21"/>
      <c r="J46" s="21"/>
      <c r="K46" s="21"/>
      <c r="L46" s="21"/>
      <c r="M46" s="21"/>
      <c r="N46" s="21"/>
      <c r="O46" s="21"/>
      <c r="P46" s="21"/>
      <c r="Q46" s="21"/>
      <c r="R46" s="21"/>
      <c r="S46" s="21"/>
      <c r="T46" s="21"/>
      <c r="U46" s="21"/>
      <c r="V46" s="21"/>
      <c r="W46" s="21"/>
    </row>
    <row r="47" spans="1:27" ht="15" customHeight="1" x14ac:dyDescent="0.2">
      <c r="A47" s="14" t="s">
        <v>119</v>
      </c>
      <c r="B47" s="15" t="s">
        <v>119</v>
      </c>
      <c r="C47" s="20"/>
      <c r="D47" s="21"/>
      <c r="E47" s="21"/>
      <c r="F47" s="21"/>
      <c r="G47" s="21"/>
      <c r="H47" s="21"/>
      <c r="I47" s="21"/>
      <c r="J47" s="21"/>
      <c r="K47" s="21"/>
      <c r="L47" s="21"/>
      <c r="M47" s="21"/>
      <c r="N47" s="21"/>
      <c r="O47" s="21"/>
      <c r="P47" s="21"/>
      <c r="Q47" s="21"/>
      <c r="R47" s="21"/>
      <c r="S47" s="21"/>
      <c r="T47" s="21"/>
      <c r="U47" s="21"/>
      <c r="V47" s="21"/>
      <c r="W47" s="21"/>
    </row>
    <row r="48" spans="1:27" ht="15" customHeight="1" x14ac:dyDescent="0.2">
      <c r="A48" s="14" t="s">
        <v>80</v>
      </c>
      <c r="B48" s="15" t="s">
        <v>80</v>
      </c>
      <c r="C48" s="20"/>
      <c r="D48" s="21"/>
      <c r="E48" s="21"/>
      <c r="F48" s="21"/>
      <c r="G48" s="21"/>
      <c r="H48" s="21"/>
      <c r="I48" s="21"/>
      <c r="J48" s="21"/>
      <c r="K48" s="21"/>
      <c r="L48" s="21"/>
      <c r="M48" s="21"/>
      <c r="N48" s="21"/>
      <c r="O48" s="21"/>
      <c r="P48" s="21"/>
      <c r="Q48" s="21"/>
      <c r="R48" s="21"/>
      <c r="S48" s="21"/>
      <c r="T48" s="21"/>
      <c r="U48" s="21"/>
      <c r="V48" s="21"/>
      <c r="W48" s="21"/>
    </row>
    <row r="49" spans="1:23" ht="15" customHeight="1" x14ac:dyDescent="0.2">
      <c r="A49" s="14" t="s">
        <v>120</v>
      </c>
      <c r="B49" s="15" t="s">
        <v>120</v>
      </c>
      <c r="C49" s="20"/>
      <c r="D49" s="21"/>
      <c r="E49" s="21"/>
      <c r="F49" s="21"/>
      <c r="G49" s="21"/>
      <c r="H49" s="21"/>
      <c r="I49" s="21"/>
      <c r="J49" s="21"/>
      <c r="K49" s="21"/>
      <c r="L49" s="21"/>
      <c r="M49" s="21"/>
      <c r="N49" s="21"/>
      <c r="O49" s="21"/>
      <c r="P49" s="21"/>
      <c r="Q49" s="21"/>
      <c r="R49" s="21"/>
      <c r="S49" s="21"/>
      <c r="T49" s="21"/>
      <c r="U49" s="21"/>
      <c r="V49" s="21"/>
      <c r="W49" s="21"/>
    </row>
    <row r="50" spans="1:23" ht="15" customHeight="1" x14ac:dyDescent="0.2">
      <c r="A50" s="14" t="s">
        <v>121</v>
      </c>
      <c r="B50" s="15" t="s">
        <v>121</v>
      </c>
      <c r="C50" s="20"/>
      <c r="D50" s="21"/>
      <c r="E50" s="21"/>
      <c r="F50" s="21"/>
      <c r="G50" s="21"/>
      <c r="H50" s="21"/>
      <c r="I50" s="21"/>
      <c r="J50" s="21"/>
      <c r="K50" s="21"/>
      <c r="L50" s="21"/>
      <c r="M50" s="21"/>
      <c r="N50" s="21"/>
      <c r="O50" s="21"/>
      <c r="P50" s="21"/>
      <c r="Q50" s="21"/>
      <c r="R50" s="21"/>
      <c r="S50" s="21"/>
      <c r="T50" s="21"/>
      <c r="U50" s="21"/>
      <c r="V50" s="21"/>
      <c r="W50" s="21"/>
    </row>
    <row r="51" spans="1:23" ht="15" customHeight="1" x14ac:dyDescent="0.2">
      <c r="A51" s="14" t="s">
        <v>122</v>
      </c>
      <c r="B51" s="15" t="s">
        <v>123</v>
      </c>
      <c r="C51" s="20"/>
      <c r="D51" s="21"/>
      <c r="E51" s="21"/>
      <c r="F51" s="21"/>
      <c r="G51" s="21"/>
      <c r="H51" s="21"/>
      <c r="I51" s="21"/>
      <c r="J51" s="21"/>
      <c r="K51" s="21"/>
      <c r="L51" s="21"/>
      <c r="M51" s="21"/>
      <c r="N51" s="21"/>
      <c r="O51" s="21"/>
      <c r="P51" s="21"/>
      <c r="Q51" s="21"/>
      <c r="R51" s="21"/>
      <c r="S51" s="21"/>
      <c r="T51" s="21"/>
      <c r="U51" s="21"/>
      <c r="V51" s="21"/>
      <c r="W51" s="21"/>
    </row>
    <row r="52" spans="1:23" ht="15" customHeight="1" x14ac:dyDescent="0.2">
      <c r="A52" s="14" t="s">
        <v>124</v>
      </c>
      <c r="B52" s="15" t="s">
        <v>125</v>
      </c>
      <c r="C52" s="20"/>
      <c r="D52" s="21"/>
      <c r="E52" s="21"/>
      <c r="F52" s="21"/>
      <c r="G52" s="21"/>
      <c r="H52" s="21"/>
      <c r="I52" s="21"/>
      <c r="J52" s="21"/>
      <c r="K52" s="21"/>
      <c r="L52" s="21"/>
      <c r="M52" s="21"/>
      <c r="N52" s="21"/>
      <c r="O52" s="21"/>
      <c r="P52" s="21"/>
      <c r="Q52" s="21"/>
      <c r="R52" s="21"/>
      <c r="S52" s="21"/>
      <c r="T52" s="21"/>
      <c r="U52" s="21"/>
      <c r="V52" s="21"/>
      <c r="W52" s="21"/>
    </row>
    <row r="53" spans="1:23" ht="15" customHeight="1" x14ac:dyDescent="0.2">
      <c r="A53" s="16" t="s">
        <v>126</v>
      </c>
      <c r="B53" s="17" t="s">
        <v>126</v>
      </c>
      <c r="C53" s="21"/>
      <c r="D53" s="21"/>
      <c r="E53" s="21"/>
      <c r="F53" s="21"/>
      <c r="G53" s="21"/>
      <c r="H53" s="21"/>
      <c r="I53" s="21"/>
      <c r="J53" s="21"/>
      <c r="K53" s="21"/>
      <c r="L53" s="21"/>
      <c r="M53" s="21"/>
      <c r="N53" s="21"/>
      <c r="O53" s="21"/>
      <c r="P53" s="21"/>
      <c r="Q53" s="21"/>
      <c r="R53" s="21"/>
      <c r="S53" s="21"/>
      <c r="T53" s="21"/>
      <c r="U53" s="21"/>
      <c r="V53" s="21"/>
      <c r="W53" s="21"/>
    </row>
    <row r="54" spans="1:23" ht="1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row>
    <row r="55" spans="1:23" ht="15" customHeight="1" x14ac:dyDescent="0.2">
      <c r="A55" s="97" t="s">
        <v>127</v>
      </c>
      <c r="B55" s="97"/>
      <c r="C55" s="21"/>
      <c r="D55" s="21"/>
      <c r="E55" s="21"/>
      <c r="F55" s="21"/>
      <c r="G55" s="21"/>
      <c r="H55" s="21"/>
      <c r="I55" s="21"/>
      <c r="J55" s="21"/>
      <c r="K55" s="21"/>
      <c r="L55" s="21"/>
      <c r="M55" s="21"/>
      <c r="N55" s="21"/>
      <c r="O55" s="21"/>
      <c r="P55" s="21"/>
      <c r="Q55" s="21"/>
      <c r="R55" s="21"/>
      <c r="S55" s="21"/>
      <c r="T55" s="21"/>
      <c r="U55" s="21"/>
      <c r="V55" s="21"/>
      <c r="W55" s="21"/>
    </row>
    <row r="56" spans="1:23" ht="15" customHeight="1" x14ac:dyDescent="0.2">
      <c r="A56" s="22" t="s">
        <v>128</v>
      </c>
      <c r="B56" s="23" t="s">
        <v>129</v>
      </c>
      <c r="C56" s="21"/>
      <c r="D56" s="21"/>
      <c r="E56" s="21"/>
      <c r="F56" s="21"/>
      <c r="G56" s="21"/>
      <c r="H56" s="21"/>
      <c r="I56" s="21"/>
      <c r="J56" s="21"/>
      <c r="K56" s="21"/>
      <c r="L56" s="21"/>
      <c r="M56" s="21"/>
      <c r="N56" s="21"/>
      <c r="O56" s="21"/>
      <c r="P56" s="21"/>
      <c r="Q56" s="21"/>
      <c r="R56" s="21"/>
      <c r="S56" s="21"/>
      <c r="T56" s="21"/>
      <c r="U56" s="21"/>
      <c r="V56" s="21"/>
      <c r="W56" s="21"/>
    </row>
    <row r="57" spans="1:23" ht="15" customHeight="1" x14ac:dyDescent="0.2">
      <c r="A57" s="24" t="s">
        <v>130</v>
      </c>
      <c r="B57" s="28" t="s">
        <v>130</v>
      </c>
      <c r="C57" s="21"/>
      <c r="D57" s="21"/>
      <c r="E57" s="21"/>
      <c r="F57" s="21"/>
      <c r="G57" s="21"/>
      <c r="H57" s="21"/>
      <c r="I57" s="21"/>
      <c r="J57" s="21"/>
      <c r="K57" s="21"/>
      <c r="L57" s="21"/>
      <c r="M57" s="21"/>
      <c r="N57" s="21"/>
      <c r="O57" s="21"/>
      <c r="P57" s="21"/>
      <c r="Q57" s="21"/>
      <c r="R57" s="21"/>
      <c r="S57" s="21"/>
      <c r="T57" s="21"/>
      <c r="U57" s="21"/>
      <c r="V57" s="21"/>
      <c r="W57" s="21"/>
    </row>
    <row r="58" spans="1:23" ht="15" customHeight="1" x14ac:dyDescent="0.2">
      <c r="A58" s="24" t="s">
        <v>131</v>
      </c>
      <c r="B58" s="28" t="s">
        <v>132</v>
      </c>
      <c r="C58" s="21"/>
      <c r="D58" s="21"/>
      <c r="E58" s="21"/>
      <c r="F58" s="21"/>
      <c r="G58" s="21"/>
      <c r="H58" s="21"/>
      <c r="I58" s="21"/>
      <c r="J58" s="21"/>
      <c r="K58" s="21"/>
      <c r="L58" s="21"/>
      <c r="M58" s="21"/>
      <c r="N58" s="21"/>
      <c r="O58" s="21"/>
      <c r="P58" s="21"/>
      <c r="Q58" s="21"/>
      <c r="R58" s="21"/>
      <c r="S58" s="21"/>
      <c r="T58" s="21"/>
      <c r="U58" s="21"/>
      <c r="V58" s="21"/>
      <c r="W58" s="21"/>
    </row>
    <row r="59" spans="1:23" ht="15" customHeight="1" x14ac:dyDescent="0.2">
      <c r="A59" s="24" t="s">
        <v>133</v>
      </c>
      <c r="B59" s="28" t="s">
        <v>134</v>
      </c>
      <c r="C59" s="21"/>
      <c r="D59" s="21"/>
      <c r="E59" s="21"/>
      <c r="F59" s="21"/>
      <c r="G59" s="21"/>
      <c r="H59" s="21"/>
      <c r="I59" s="21"/>
      <c r="J59" s="21"/>
      <c r="K59" s="21"/>
      <c r="L59" s="21"/>
      <c r="M59" s="21"/>
      <c r="N59" s="21"/>
      <c r="O59" s="21"/>
      <c r="P59" s="21"/>
      <c r="Q59" s="21"/>
      <c r="R59" s="21"/>
      <c r="S59" s="21"/>
      <c r="T59" s="21"/>
      <c r="U59" s="21"/>
      <c r="V59" s="21"/>
      <c r="W59" s="21"/>
    </row>
    <row r="60" spans="1:23" ht="15" customHeight="1" x14ac:dyDescent="0.2">
      <c r="A60" s="24" t="s">
        <v>135</v>
      </c>
      <c r="B60" s="28" t="s">
        <v>136</v>
      </c>
      <c r="C60" s="21"/>
      <c r="D60" s="21"/>
      <c r="E60" s="21"/>
      <c r="F60" s="21"/>
      <c r="G60" s="21"/>
      <c r="H60" s="21"/>
      <c r="I60" s="21"/>
      <c r="J60" s="21"/>
      <c r="K60" s="21"/>
      <c r="L60" s="21"/>
      <c r="M60" s="21"/>
      <c r="N60" s="21"/>
      <c r="O60" s="21"/>
      <c r="P60" s="21"/>
      <c r="Q60" s="21"/>
      <c r="R60" s="21"/>
      <c r="S60" s="21"/>
      <c r="T60" s="21"/>
      <c r="U60" s="21"/>
      <c r="V60" s="21"/>
      <c r="W60" s="21"/>
    </row>
    <row r="61" spans="1:23" ht="15" customHeight="1" x14ac:dyDescent="0.2">
      <c r="A61" s="24" t="s">
        <v>137</v>
      </c>
      <c r="B61" s="28" t="s">
        <v>138</v>
      </c>
      <c r="C61" s="21"/>
      <c r="D61" s="21"/>
      <c r="E61" s="21"/>
      <c r="F61" s="21"/>
      <c r="G61" s="21"/>
      <c r="H61" s="21"/>
      <c r="I61" s="21"/>
      <c r="J61" s="21"/>
      <c r="K61" s="21"/>
      <c r="L61" s="21"/>
      <c r="M61" s="21"/>
      <c r="N61" s="21"/>
      <c r="O61" s="21"/>
      <c r="P61" s="21"/>
      <c r="Q61" s="21"/>
      <c r="R61" s="21"/>
      <c r="S61" s="21"/>
      <c r="T61" s="21"/>
      <c r="U61" s="21"/>
      <c r="V61" s="21"/>
      <c r="W61" s="21"/>
    </row>
    <row r="62" spans="1:23" ht="15" customHeight="1" x14ac:dyDescent="0.2">
      <c r="A62" s="24" t="s">
        <v>139</v>
      </c>
      <c r="B62" s="28" t="s">
        <v>140</v>
      </c>
      <c r="C62" s="21"/>
      <c r="D62" s="21"/>
      <c r="E62" s="21"/>
      <c r="F62" s="21"/>
      <c r="G62" s="21"/>
      <c r="H62" s="21"/>
      <c r="I62" s="21"/>
      <c r="J62" s="21"/>
      <c r="K62" s="21"/>
      <c r="L62" s="21"/>
      <c r="M62" s="21"/>
      <c r="N62" s="21"/>
      <c r="O62" s="21"/>
      <c r="P62" s="21"/>
      <c r="Q62" s="21"/>
      <c r="R62" s="21"/>
      <c r="S62" s="21"/>
      <c r="T62" s="21"/>
      <c r="U62" s="21"/>
      <c r="V62" s="21"/>
      <c r="W62" s="21"/>
    </row>
    <row r="63" spans="1:23" ht="15" customHeight="1" x14ac:dyDescent="0.2">
      <c r="A63" s="24" t="s">
        <v>141</v>
      </c>
      <c r="B63" s="28" t="s">
        <v>142</v>
      </c>
      <c r="C63" s="21"/>
      <c r="D63" s="21"/>
      <c r="E63" s="21"/>
      <c r="F63" s="21"/>
      <c r="G63" s="21"/>
      <c r="H63" s="21"/>
      <c r="I63" s="21"/>
      <c r="J63" s="21"/>
      <c r="K63" s="21"/>
      <c r="L63" s="21"/>
      <c r="M63" s="21"/>
      <c r="N63" s="21"/>
      <c r="O63" s="21"/>
      <c r="P63" s="21"/>
      <c r="Q63" s="21"/>
      <c r="R63" s="21"/>
      <c r="S63" s="21"/>
      <c r="T63" s="21"/>
      <c r="U63" s="21"/>
      <c r="V63" s="21"/>
      <c r="W63" s="21"/>
    </row>
    <row r="64" spans="1:23" ht="15" customHeight="1" x14ac:dyDescent="0.2">
      <c r="A64" s="24" t="s">
        <v>143</v>
      </c>
      <c r="B64" s="28" t="s">
        <v>144</v>
      </c>
      <c r="C64" s="21"/>
      <c r="D64" s="21"/>
      <c r="E64" s="21"/>
      <c r="F64" s="21"/>
      <c r="G64" s="21"/>
      <c r="H64" s="21"/>
      <c r="I64" s="21"/>
      <c r="J64" s="21"/>
      <c r="K64" s="21"/>
      <c r="L64" s="21"/>
      <c r="M64" s="21"/>
      <c r="N64" s="21"/>
      <c r="O64" s="21"/>
      <c r="P64" s="21"/>
      <c r="Q64" s="21"/>
      <c r="R64" s="21"/>
      <c r="S64" s="21"/>
      <c r="T64" s="21"/>
      <c r="U64" s="21"/>
      <c r="V64" s="21"/>
      <c r="W64" s="21"/>
    </row>
    <row r="65" spans="1:23" ht="15" customHeight="1" x14ac:dyDescent="0.2">
      <c r="A65" s="24" t="s">
        <v>145</v>
      </c>
      <c r="B65" s="28" t="s">
        <v>146</v>
      </c>
      <c r="C65" s="21"/>
      <c r="D65" s="21"/>
      <c r="E65" s="21"/>
      <c r="F65" s="21"/>
      <c r="G65" s="21"/>
      <c r="H65" s="21"/>
      <c r="I65" s="21"/>
      <c r="J65" s="21"/>
      <c r="K65" s="21"/>
      <c r="L65" s="21"/>
      <c r="M65" s="21"/>
      <c r="N65" s="21"/>
      <c r="O65" s="21"/>
      <c r="P65" s="21"/>
      <c r="Q65" s="21"/>
      <c r="R65" s="21"/>
      <c r="S65" s="21"/>
      <c r="T65" s="21"/>
      <c r="U65" s="21"/>
      <c r="V65" s="21"/>
      <c r="W65" s="21"/>
    </row>
    <row r="66" spans="1:23" ht="15" customHeight="1" x14ac:dyDescent="0.2">
      <c r="A66" s="25" t="s">
        <v>147</v>
      </c>
      <c r="B66" s="29" t="s">
        <v>148</v>
      </c>
      <c r="C66" s="21"/>
      <c r="D66" s="21"/>
      <c r="E66" s="21"/>
      <c r="F66" s="21"/>
      <c r="G66" s="21"/>
      <c r="H66" s="21"/>
      <c r="I66" s="21"/>
      <c r="J66" s="21"/>
      <c r="K66" s="21"/>
      <c r="L66" s="21"/>
      <c r="M66" s="21"/>
      <c r="N66" s="21"/>
      <c r="O66" s="21"/>
      <c r="P66" s="21"/>
      <c r="Q66" s="21"/>
      <c r="R66" s="21"/>
      <c r="S66" s="21"/>
      <c r="T66" s="21"/>
      <c r="U66" s="21"/>
      <c r="V66" s="21"/>
      <c r="W66" s="21"/>
    </row>
  </sheetData>
  <mergeCells count="5">
    <mergeCell ref="A5:C5"/>
    <mergeCell ref="A37:C37"/>
    <mergeCell ref="A44:B44"/>
    <mergeCell ref="A55:B55"/>
    <mergeCell ref="A1:X1"/>
  </mergeCells>
  <dataValidations count="3">
    <dataValidation type="list" allowBlank="1" showInputMessage="1" showErrorMessage="1" sqref="W3">
      <formula1>"N,Y"</formula1>
    </dataValidation>
    <dataValidation type="list" allowBlank="1" showInputMessage="1" showErrorMessage="1" sqref="E3">
      <formula1>$A$57:$A$66</formula1>
    </dataValidation>
    <dataValidation type="list" allowBlank="1" showInputMessage="1" showErrorMessage="1" sqref="D3">
      <formula1>$A$39:$A$42</formula1>
    </dataValidation>
  </dataValidations>
  <pageMargins left="0.7" right="0.7" top="0.75" bottom="0.75" header="0.3" footer="0.3"/>
  <pageSetup scale="35"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137"/>
  <sheetViews>
    <sheetView showGridLines="0" tabSelected="1" view="pageBreakPreview" zoomScaleNormal="100" zoomScaleSheetLayoutView="100" workbookViewId="0">
      <selection activeCell="AO25" sqref="AO25"/>
    </sheetView>
  </sheetViews>
  <sheetFormatPr defaultRowHeight="15" customHeight="1" x14ac:dyDescent="0.2"/>
  <cols>
    <col min="1" max="1" width="4.1640625" style="42" customWidth="1"/>
    <col min="2" max="31" width="3.33203125" customWidth="1"/>
    <col min="32" max="32" width="4.1640625" customWidth="1"/>
    <col min="33" max="33" width="8.1640625" style="60" customWidth="1"/>
    <col min="34" max="34" width="4.1640625" style="59" customWidth="1"/>
    <col min="35" max="58" width="3.33203125" style="59" customWidth="1"/>
  </cols>
  <sheetData>
    <row r="1" spans="1:58" ht="30" customHeight="1" x14ac:dyDescent="0.2">
      <c r="A1" s="129" t="str">
        <f>"AR No. "&amp;'Database Export'!A3&amp;" - "&amp;'Database Export'!F3&amp;" "</f>
        <v xml:space="preserve">AR No. # - Improve Pump Efficiency </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58" ht="15" customHeight="1" x14ac:dyDescent="0.2">
      <c r="A2" s="113" t="s">
        <v>276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64"/>
    </row>
    <row r="3" spans="1:58" s="32" customFormat="1" ht="15" customHeight="1" x14ac:dyDescent="0.2">
      <c r="B3" s="31" t="s">
        <v>0</v>
      </c>
      <c r="C3" s="31"/>
      <c r="D3" s="31"/>
      <c r="E3" s="31"/>
      <c r="F3" s="31"/>
      <c r="G3" s="31"/>
    </row>
    <row r="5" spans="1:58" ht="15" customHeight="1" x14ac:dyDescent="0.2">
      <c r="B5" s="99" t="str">
        <f>"Optimize pumping in the [LOCATION]  by [ACTIONS]."&amp;" The system pumping efficiency can be improved from the current average of "&amp;TEXT(Analysis!C6,"#0%")&amp;" to a reasonable average of "&amp;TEXT(Analysis!C8,"#0%")&amp;" thereby reducing pump operation costs by "&amp;TEXT(Analysis!C14/Analysis!C5,"#0%")&amp;"."</f>
        <v>Optimize pumping in the [LOCATION]  by [ACTIONS]. The system pumping efficiency can be improved from the current average of 55% to a reasonable average of 75% thereby reducing pump operation costs by 27%.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1:58" ht="15" customHeight="1" x14ac:dyDescent="0.2">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I6" s="101" t="s">
        <v>193</v>
      </c>
      <c r="AJ6" s="101"/>
      <c r="AK6" s="101"/>
      <c r="AL6" s="101"/>
      <c r="AM6" s="101"/>
      <c r="AN6" s="101"/>
      <c r="AO6" s="101"/>
      <c r="AP6" s="101"/>
      <c r="AQ6" s="101"/>
      <c r="AR6" s="101"/>
      <c r="AS6" s="101"/>
      <c r="AT6" s="101"/>
      <c r="AU6" s="101"/>
      <c r="AV6" s="101"/>
      <c r="AW6" s="101"/>
      <c r="AX6" s="101"/>
      <c r="AY6" s="101"/>
      <c r="AZ6" s="101"/>
      <c r="BA6" s="101"/>
      <c r="BB6" s="101"/>
      <c r="BC6" s="101"/>
      <c r="BD6" s="101"/>
      <c r="BE6" s="101"/>
      <c r="BF6" s="101"/>
    </row>
    <row r="7" spans="1:58" s="65" customFormat="1" ht="15" customHeight="1" x14ac:dyDescent="0.2">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row>
    <row r="8" spans="1:58" ht="15" customHeight="1" x14ac:dyDescent="0.2">
      <c r="E8" s="95" t="s">
        <v>165</v>
      </c>
      <c r="F8" s="95"/>
      <c r="G8" s="95"/>
      <c r="H8" s="95"/>
      <c r="I8" s="95"/>
      <c r="J8" s="95"/>
      <c r="K8" s="95"/>
      <c r="L8" s="95"/>
      <c r="M8" s="95"/>
      <c r="N8" s="95"/>
      <c r="O8" s="95"/>
      <c r="P8" s="95"/>
      <c r="Q8" s="95"/>
      <c r="R8" s="95"/>
      <c r="S8" s="95"/>
      <c r="T8" s="95"/>
      <c r="U8" s="95"/>
      <c r="V8" s="95"/>
      <c r="W8" s="95"/>
      <c r="X8" s="95"/>
      <c r="Y8" s="95"/>
      <c r="Z8" s="95"/>
      <c r="AA8" s="95"/>
      <c r="AB8" s="95"/>
      <c r="AI8" s="95" t="s">
        <v>165</v>
      </c>
      <c r="AJ8" s="95"/>
      <c r="AK8" s="95"/>
      <c r="AL8" s="95"/>
      <c r="AM8" s="95"/>
      <c r="AN8" s="95"/>
      <c r="AO8" s="95"/>
      <c r="AP8" s="95"/>
      <c r="AQ8" s="95"/>
      <c r="AR8" s="95"/>
      <c r="AS8" s="95"/>
      <c r="AT8" s="95"/>
      <c r="AU8" s="95"/>
      <c r="AV8" s="95"/>
      <c r="AW8" s="95"/>
      <c r="AX8" s="95"/>
      <c r="AY8" s="95"/>
      <c r="AZ8" s="95"/>
      <c r="BA8" s="95"/>
      <c r="BB8" s="95"/>
      <c r="BC8" s="95"/>
      <c r="BD8" s="95"/>
      <c r="BE8" s="95"/>
      <c r="BF8" s="95"/>
    </row>
    <row r="9" spans="1:58" ht="15" customHeight="1" x14ac:dyDescent="0.2">
      <c r="E9" s="117" t="s">
        <v>4</v>
      </c>
      <c r="F9" s="117"/>
      <c r="G9" s="117"/>
      <c r="H9" s="117"/>
      <c r="I9" s="117"/>
      <c r="J9" s="117"/>
      <c r="K9" s="117"/>
      <c r="L9" s="117"/>
      <c r="M9" s="117"/>
      <c r="N9" s="108" t="s">
        <v>5</v>
      </c>
      <c r="O9" s="108"/>
      <c r="P9" s="108"/>
      <c r="Q9" s="108"/>
      <c r="R9" s="108"/>
      <c r="S9" s="117" t="s">
        <v>6</v>
      </c>
      <c r="T9" s="117"/>
      <c r="U9" s="117"/>
      <c r="V9" s="117"/>
      <c r="W9" s="117"/>
      <c r="X9" s="108" t="s">
        <v>7</v>
      </c>
      <c r="Y9" s="108"/>
      <c r="Z9" s="108"/>
      <c r="AA9" s="108"/>
      <c r="AB9" s="108"/>
      <c r="AI9" s="117" t="s">
        <v>4</v>
      </c>
      <c r="AJ9" s="117"/>
      <c r="AK9" s="117"/>
      <c r="AL9" s="117"/>
      <c r="AM9" s="117"/>
      <c r="AN9" s="117"/>
      <c r="AO9" s="117"/>
      <c r="AP9" s="117"/>
      <c r="AQ9" s="117"/>
      <c r="AR9" s="108" t="s">
        <v>5</v>
      </c>
      <c r="AS9" s="108"/>
      <c r="AT9" s="108"/>
      <c r="AU9" s="108"/>
      <c r="AV9" s="108"/>
      <c r="AW9" s="117" t="s">
        <v>6</v>
      </c>
      <c r="AX9" s="117"/>
      <c r="AY9" s="117"/>
      <c r="AZ9" s="117"/>
      <c r="BA9" s="117"/>
      <c r="BB9" s="108" t="s">
        <v>7</v>
      </c>
      <c r="BC9" s="108"/>
      <c r="BD9" s="108"/>
      <c r="BE9" s="108"/>
      <c r="BF9" s="108"/>
    </row>
    <row r="10" spans="1:58" ht="15" customHeight="1" x14ac:dyDescent="0.2">
      <c r="E10" s="123" t="str">
        <f t="shared" ref="E10" si="0">AI10</f>
        <v>Electrical Consumption</v>
      </c>
      <c r="F10" s="123"/>
      <c r="G10" s="123"/>
      <c r="H10" s="123"/>
      <c r="I10" s="123"/>
      <c r="J10" s="123"/>
      <c r="K10" s="123"/>
      <c r="L10" s="123"/>
      <c r="M10" s="123"/>
      <c r="N10" s="130">
        <f>AR10</f>
        <v>13333.333333333328</v>
      </c>
      <c r="O10" s="130"/>
      <c r="P10" s="130"/>
      <c r="Q10" s="130"/>
      <c r="R10" s="130"/>
      <c r="S10" s="131" t="str">
        <f t="shared" ref="S10" si="1">AW10</f>
        <v>kWh (site)</v>
      </c>
      <c r="T10" s="131"/>
      <c r="U10" s="131"/>
      <c r="V10" s="131"/>
      <c r="W10" s="131"/>
      <c r="X10" s="132">
        <f>BB10</f>
        <v>666.66666666666652</v>
      </c>
      <c r="Y10" s="132"/>
      <c r="Z10" s="132"/>
      <c r="AA10" s="132"/>
      <c r="AB10" s="132"/>
      <c r="AG10" s="47" t="str">
        <f>IF(E10=0,"&lt;-- Hide","")</f>
        <v/>
      </c>
      <c r="AI10" s="133" t="s">
        <v>40</v>
      </c>
      <c r="AJ10" s="133"/>
      <c r="AK10" s="133"/>
      <c r="AL10" s="133"/>
      <c r="AM10" s="133"/>
      <c r="AN10" s="133"/>
      <c r="AO10" s="133"/>
      <c r="AP10" s="133"/>
      <c r="AQ10" s="133"/>
      <c r="AR10" s="118">
        <f>Analysis!C14</f>
        <v>13333.333333333328</v>
      </c>
      <c r="AS10" s="118"/>
      <c r="AT10" s="118"/>
      <c r="AU10" s="118"/>
      <c r="AV10" s="118"/>
      <c r="AW10" s="134" t="str">
        <f>IF(AI10="","",VLOOKUP(AI10,Resource_Streams[],3,FALSE))</f>
        <v>kWh (site)</v>
      </c>
      <c r="AX10" s="134"/>
      <c r="AY10" s="134"/>
      <c r="AZ10" s="134"/>
      <c r="BA10" s="134"/>
      <c r="BB10" s="109">
        <f>Analysis!C23</f>
        <v>666.66666666666652</v>
      </c>
      <c r="BC10" s="109"/>
      <c r="BD10" s="109"/>
      <c r="BE10" s="109"/>
      <c r="BF10" s="109"/>
    </row>
    <row r="11" spans="1:58" ht="15" hidden="1" customHeight="1" x14ac:dyDescent="0.2">
      <c r="E11" s="123">
        <f t="shared" ref="E11:E13" si="2">AI11</f>
        <v>0</v>
      </c>
      <c r="F11" s="123"/>
      <c r="G11" s="123"/>
      <c r="H11" s="123"/>
      <c r="I11" s="123"/>
      <c r="J11" s="123"/>
      <c r="K11" s="123"/>
      <c r="L11" s="123"/>
      <c r="M11" s="123"/>
      <c r="N11" s="124">
        <f t="shared" ref="N11:N13" si="3">AR11</f>
        <v>0</v>
      </c>
      <c r="O11" s="124"/>
      <c r="P11" s="124"/>
      <c r="Q11" s="124"/>
      <c r="R11" s="124"/>
      <c r="S11" s="125" t="str">
        <f t="shared" ref="S11:S13" si="4">AW11</f>
        <v/>
      </c>
      <c r="T11" s="125"/>
      <c r="U11" s="125"/>
      <c r="V11" s="125"/>
      <c r="W11" s="125"/>
      <c r="X11" s="126">
        <f t="shared" ref="X11:X13" si="5">BB11</f>
        <v>0</v>
      </c>
      <c r="Y11" s="126"/>
      <c r="Z11" s="126"/>
      <c r="AA11" s="126"/>
      <c r="AB11" s="126"/>
      <c r="AG11" s="47" t="str">
        <f t="shared" ref="AG11:AG13" si="6">IF(E11=0,"&lt;-- Hide","")</f>
        <v>&lt;-- Hide</v>
      </c>
      <c r="AI11" s="122"/>
      <c r="AJ11" s="122"/>
      <c r="AK11" s="122"/>
      <c r="AL11" s="122"/>
      <c r="AM11" s="122"/>
      <c r="AN11" s="122"/>
      <c r="AO11" s="122"/>
      <c r="AP11" s="122"/>
      <c r="AQ11" s="122"/>
      <c r="AR11" s="119"/>
      <c r="AS11" s="119"/>
      <c r="AT11" s="119"/>
      <c r="AU11" s="119"/>
      <c r="AV11" s="119"/>
      <c r="AW11" s="103" t="str">
        <f>IF(AI11="","",VLOOKUP(AI11,Resource_Streams[],3,FALSE))</f>
        <v/>
      </c>
      <c r="AX11" s="103"/>
      <c r="AY11" s="103"/>
      <c r="AZ11" s="103"/>
      <c r="BA11" s="103"/>
      <c r="BB11" s="110"/>
      <c r="BC11" s="110"/>
      <c r="BD11" s="110"/>
      <c r="BE11" s="110"/>
      <c r="BF11" s="110"/>
    </row>
    <row r="12" spans="1:58" ht="15" hidden="1" customHeight="1" x14ac:dyDescent="0.2">
      <c r="E12" s="123">
        <f t="shared" si="2"/>
        <v>0</v>
      </c>
      <c r="F12" s="123"/>
      <c r="G12" s="123"/>
      <c r="H12" s="123"/>
      <c r="I12" s="123"/>
      <c r="J12" s="123"/>
      <c r="K12" s="123"/>
      <c r="L12" s="123"/>
      <c r="M12" s="123"/>
      <c r="N12" s="124">
        <f t="shared" si="3"/>
        <v>0</v>
      </c>
      <c r="O12" s="124"/>
      <c r="P12" s="124"/>
      <c r="Q12" s="124"/>
      <c r="R12" s="124"/>
      <c r="S12" s="125" t="str">
        <f t="shared" si="4"/>
        <v/>
      </c>
      <c r="T12" s="125"/>
      <c r="U12" s="125"/>
      <c r="V12" s="125"/>
      <c r="W12" s="125"/>
      <c r="X12" s="126">
        <f t="shared" si="5"/>
        <v>0</v>
      </c>
      <c r="Y12" s="126"/>
      <c r="Z12" s="126"/>
      <c r="AA12" s="126"/>
      <c r="AB12" s="126"/>
      <c r="AG12" s="47" t="str">
        <f t="shared" si="6"/>
        <v>&lt;-- Hide</v>
      </c>
      <c r="AI12" s="122"/>
      <c r="AJ12" s="122"/>
      <c r="AK12" s="122"/>
      <c r="AL12" s="122"/>
      <c r="AM12" s="122"/>
      <c r="AN12" s="122"/>
      <c r="AO12" s="122"/>
      <c r="AP12" s="122"/>
      <c r="AQ12" s="122"/>
      <c r="AR12" s="119"/>
      <c r="AS12" s="119"/>
      <c r="AT12" s="119"/>
      <c r="AU12" s="119"/>
      <c r="AV12" s="119"/>
      <c r="AW12" s="103" t="str">
        <f>IF(AI12="","",VLOOKUP(AI12,Resource_Streams[],3,FALSE))</f>
        <v/>
      </c>
      <c r="AX12" s="103"/>
      <c r="AY12" s="103"/>
      <c r="AZ12" s="103"/>
      <c r="BA12" s="103"/>
      <c r="BB12" s="110"/>
      <c r="BC12" s="110"/>
      <c r="BD12" s="110"/>
      <c r="BE12" s="110"/>
      <c r="BF12" s="110"/>
    </row>
    <row r="13" spans="1:58" ht="15" hidden="1" customHeight="1" x14ac:dyDescent="0.2">
      <c r="E13" s="137">
        <f t="shared" si="2"/>
        <v>0</v>
      </c>
      <c r="F13" s="137"/>
      <c r="G13" s="137"/>
      <c r="H13" s="137"/>
      <c r="I13" s="137"/>
      <c r="J13" s="137"/>
      <c r="K13" s="137"/>
      <c r="L13" s="137"/>
      <c r="M13" s="137"/>
      <c r="N13" s="138">
        <f t="shared" si="3"/>
        <v>0</v>
      </c>
      <c r="O13" s="138"/>
      <c r="P13" s="138"/>
      <c r="Q13" s="138"/>
      <c r="R13" s="138"/>
      <c r="S13" s="139" t="str">
        <f t="shared" si="4"/>
        <v/>
      </c>
      <c r="T13" s="139"/>
      <c r="U13" s="139"/>
      <c r="V13" s="139"/>
      <c r="W13" s="139"/>
      <c r="X13" s="140">
        <f t="shared" si="5"/>
        <v>0</v>
      </c>
      <c r="Y13" s="140"/>
      <c r="Z13" s="140"/>
      <c r="AA13" s="140"/>
      <c r="AB13" s="140"/>
      <c r="AG13" s="47" t="str">
        <f t="shared" si="6"/>
        <v>&lt;-- Hide</v>
      </c>
      <c r="AI13" s="121"/>
      <c r="AJ13" s="121"/>
      <c r="AK13" s="121"/>
      <c r="AL13" s="121"/>
      <c r="AM13" s="121"/>
      <c r="AN13" s="121"/>
      <c r="AO13" s="121"/>
      <c r="AP13" s="121"/>
      <c r="AQ13" s="121"/>
      <c r="AR13" s="120"/>
      <c r="AS13" s="120"/>
      <c r="AT13" s="120"/>
      <c r="AU13" s="120"/>
      <c r="AV13" s="120"/>
      <c r="AW13" s="104" t="str">
        <f>IF(AI13="","",VLOOKUP(AI13,Resource_Streams[],3,FALSE))</f>
        <v/>
      </c>
      <c r="AX13" s="104"/>
      <c r="AY13" s="104"/>
      <c r="AZ13" s="104"/>
      <c r="BA13" s="104"/>
      <c r="BB13" s="111"/>
      <c r="BC13" s="111"/>
      <c r="BD13" s="111"/>
      <c r="BE13" s="111"/>
      <c r="BF13" s="111"/>
    </row>
    <row r="14" spans="1:58" ht="15" customHeight="1" x14ac:dyDescent="0.2">
      <c r="E14" s="107" t="s">
        <v>8</v>
      </c>
      <c r="F14" s="107"/>
      <c r="G14" s="107"/>
      <c r="H14" s="107"/>
      <c r="I14" s="107"/>
      <c r="J14" s="107"/>
      <c r="K14" s="107"/>
      <c r="L14" s="107"/>
      <c r="M14" s="107"/>
      <c r="N14" s="135">
        <f>AR14</f>
        <v>45.506666666666646</v>
      </c>
      <c r="O14" s="135"/>
      <c r="P14" s="135"/>
      <c r="Q14" s="135"/>
      <c r="R14" s="135"/>
      <c r="S14" s="105" t="s">
        <v>12</v>
      </c>
      <c r="T14" s="105"/>
      <c r="U14" s="105"/>
      <c r="V14" s="105"/>
      <c r="W14" s="105"/>
      <c r="X14" s="136">
        <f>BB14</f>
        <v>666.66666666666652</v>
      </c>
      <c r="Y14" s="136"/>
      <c r="Z14" s="136"/>
      <c r="AA14" s="136"/>
      <c r="AB14" s="136"/>
      <c r="AI14" s="107" t="s">
        <v>8</v>
      </c>
      <c r="AJ14" s="107"/>
      <c r="AK14" s="107"/>
      <c r="AL14" s="107"/>
      <c r="AM14" s="107"/>
      <c r="AN14" s="107"/>
      <c r="AO14" s="107"/>
      <c r="AP14" s="107"/>
      <c r="AQ14" s="107"/>
      <c r="AR14" s="106">
        <f>AR10*3413/1000000</f>
        <v>45.506666666666646</v>
      </c>
      <c r="AS14" s="106"/>
      <c r="AT14" s="106"/>
      <c r="AU14" s="106"/>
      <c r="AV14" s="106"/>
      <c r="AW14" s="105" t="s">
        <v>12</v>
      </c>
      <c r="AX14" s="105"/>
      <c r="AY14" s="105"/>
      <c r="AZ14" s="105"/>
      <c r="BA14" s="105"/>
      <c r="BB14" s="112">
        <f>SUM(BB10:BF13)</f>
        <v>666.66666666666652</v>
      </c>
      <c r="BC14" s="112"/>
      <c r="BD14" s="112"/>
      <c r="BE14" s="112"/>
      <c r="BF14" s="112"/>
    </row>
    <row r="15" spans="1:58" ht="15" customHeight="1" x14ac:dyDescent="0.2">
      <c r="E15" s="40"/>
      <c r="F15" s="41"/>
      <c r="G15" s="41"/>
      <c r="H15" s="41"/>
      <c r="I15" s="41"/>
      <c r="J15" s="41"/>
      <c r="K15" s="41"/>
      <c r="L15" s="41"/>
      <c r="M15" s="41"/>
      <c r="N15" s="41"/>
      <c r="O15" s="41"/>
      <c r="P15" s="41"/>
      <c r="Q15" s="41"/>
      <c r="R15" s="41"/>
      <c r="S15" s="41"/>
      <c r="T15" s="41"/>
      <c r="U15" s="41"/>
      <c r="V15" s="41"/>
      <c r="W15" s="41"/>
      <c r="X15" s="41"/>
      <c r="Y15" s="41"/>
      <c r="Z15" s="41"/>
      <c r="AA15" s="41"/>
      <c r="AB15" s="41"/>
      <c r="AI15" s="102" t="s">
        <v>194</v>
      </c>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row>
    <row r="16" spans="1:58" s="30" customFormat="1" ht="15" customHeight="1" x14ac:dyDescent="0.2">
      <c r="A16" s="42"/>
      <c r="E16" s="95" t="s">
        <v>166</v>
      </c>
      <c r="F16" s="95"/>
      <c r="G16" s="95"/>
      <c r="H16" s="95"/>
      <c r="I16" s="95"/>
      <c r="J16" s="95"/>
      <c r="K16" s="95"/>
      <c r="L16" s="95"/>
      <c r="M16" s="95"/>
      <c r="N16" s="95"/>
      <c r="O16" s="95"/>
      <c r="P16" s="95"/>
      <c r="Q16" s="95"/>
      <c r="R16" s="95"/>
      <c r="S16" s="95"/>
      <c r="T16" s="95"/>
      <c r="U16" s="95"/>
      <c r="V16" s="95"/>
      <c r="W16" s="95"/>
      <c r="X16" s="95"/>
      <c r="Y16" s="95"/>
      <c r="Z16" s="95"/>
      <c r="AA16" s="95"/>
      <c r="AB16" s="95"/>
      <c r="AG16" s="60"/>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row>
    <row r="17" spans="1:58" s="30" customFormat="1" ht="15" customHeight="1" x14ac:dyDescent="0.2">
      <c r="A17" s="42"/>
      <c r="E17" s="117" t="s">
        <v>149</v>
      </c>
      <c r="F17" s="117"/>
      <c r="G17" s="117"/>
      <c r="H17" s="117"/>
      <c r="I17" s="117"/>
      <c r="J17" s="117"/>
      <c r="K17" s="117"/>
      <c r="L17" s="117"/>
      <c r="M17" s="117"/>
      <c r="N17" s="108"/>
      <c r="O17" s="108"/>
      <c r="P17" s="108"/>
      <c r="Q17" s="108"/>
      <c r="R17" s="108"/>
      <c r="S17" s="108" t="s">
        <v>150</v>
      </c>
      <c r="T17" s="108"/>
      <c r="U17" s="108"/>
      <c r="V17" s="108"/>
      <c r="W17" s="108"/>
      <c r="X17" s="108" t="s">
        <v>192</v>
      </c>
      <c r="Y17" s="108"/>
      <c r="Z17" s="108"/>
      <c r="AA17" s="108"/>
      <c r="AB17" s="108"/>
      <c r="AG17" s="60"/>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ht="15" customHeight="1" x14ac:dyDescent="0.2">
      <c r="E18" s="199" t="str">
        <f>IF(Incentives!C16=Incentives!C4,"Before Incentives","Before Incentives")</f>
        <v>Before Incentives</v>
      </c>
      <c r="F18" s="133"/>
      <c r="G18" s="133"/>
      <c r="H18" s="133"/>
      <c r="I18" s="133"/>
      <c r="J18" s="133"/>
      <c r="K18" s="133"/>
      <c r="L18" s="133"/>
      <c r="M18" s="133"/>
      <c r="N18" s="200"/>
      <c r="O18" s="200"/>
      <c r="P18" s="200"/>
      <c r="Q18" s="200"/>
      <c r="R18" s="200"/>
      <c r="S18" s="201">
        <f>Incentives!C4</f>
        <v>5000</v>
      </c>
      <c r="T18" s="202"/>
      <c r="U18" s="202"/>
      <c r="V18" s="202"/>
      <c r="W18" s="202"/>
      <c r="X18" s="203">
        <f>Incentives!C6</f>
        <v>7.5000000000000018</v>
      </c>
      <c r="Y18" s="204"/>
      <c r="Z18" s="204"/>
      <c r="AA18" s="204"/>
      <c r="AB18" s="204"/>
    </row>
    <row r="19" spans="1:58" s="30" customFormat="1" ht="15" customHeight="1" x14ac:dyDescent="0.2">
      <c r="A19" s="42"/>
      <c r="E19" s="205" t="str">
        <f>IF(Incentives!C16=Incentives!C4,"No Incentives Found","After Incentives")</f>
        <v>After Incentives</v>
      </c>
      <c r="F19" s="206"/>
      <c r="G19" s="206"/>
      <c r="H19" s="206"/>
      <c r="I19" s="206"/>
      <c r="J19" s="206"/>
      <c r="K19" s="206"/>
      <c r="L19" s="206"/>
      <c r="M19" s="206"/>
      <c r="N19" s="207"/>
      <c r="O19" s="207"/>
      <c r="P19" s="207"/>
      <c r="Q19" s="207"/>
      <c r="R19" s="207"/>
      <c r="S19" s="208">
        <f>IF(Incentives!C16=Incentives!C4,"-",Incentives!C16)</f>
        <v>4000</v>
      </c>
      <c r="T19" s="209"/>
      <c r="U19" s="209"/>
      <c r="V19" s="209"/>
      <c r="W19" s="209"/>
      <c r="X19" s="210">
        <f>IF(Incentives!C16=Incentives!C4,"-",Incentives!D16)</f>
        <v>6.0000000000000018</v>
      </c>
      <c r="Y19" s="211"/>
      <c r="Z19" s="211"/>
      <c r="AA19" s="211"/>
      <c r="AB19" s="211"/>
      <c r="AG19" s="60"/>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row>
    <row r="20" spans="1:58" s="92" customFormat="1" ht="15" customHeight="1" x14ac:dyDescent="0.2">
      <c r="E20" s="212"/>
      <c r="F20" s="33"/>
      <c r="G20" s="33"/>
      <c r="H20" s="33"/>
      <c r="I20" s="33"/>
      <c r="J20" s="33"/>
      <c r="K20" s="33"/>
      <c r="L20" s="33"/>
      <c r="M20" s="33"/>
      <c r="N20" s="34"/>
      <c r="O20" s="34"/>
      <c r="P20" s="34"/>
      <c r="Q20" s="34"/>
      <c r="R20" s="34"/>
      <c r="S20" s="213"/>
      <c r="T20" s="214"/>
      <c r="U20" s="214"/>
      <c r="V20" s="214"/>
      <c r="W20" s="214"/>
      <c r="X20" s="215"/>
      <c r="Y20" s="216"/>
      <c r="Z20" s="216"/>
      <c r="AA20" s="216"/>
      <c r="AB20" s="216"/>
    </row>
    <row r="21" spans="1:58" s="30" customFormat="1" ht="15" customHeight="1" x14ac:dyDescent="0.2">
      <c r="A21" s="42"/>
      <c r="E21" s="33"/>
      <c r="F21" s="33"/>
      <c r="G21" s="33"/>
      <c r="H21" s="33"/>
      <c r="I21" s="33"/>
      <c r="J21" s="33"/>
      <c r="K21" s="33"/>
      <c r="L21" s="33"/>
      <c r="M21" s="33"/>
      <c r="N21" s="34"/>
      <c r="O21" s="34"/>
      <c r="P21" s="34"/>
      <c r="Q21" s="34"/>
      <c r="R21" s="34"/>
      <c r="S21" s="32"/>
      <c r="T21" s="32"/>
      <c r="U21" s="32"/>
      <c r="V21" s="32"/>
      <c r="W21" s="32"/>
      <c r="X21" s="35"/>
      <c r="Y21" s="35"/>
      <c r="Z21" s="35"/>
      <c r="AA21" s="35"/>
      <c r="AB21" s="35"/>
      <c r="AG21" s="60"/>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row>
    <row r="22" spans="1:58" s="32" customFormat="1" ht="15" customHeight="1" x14ac:dyDescent="0.2">
      <c r="B22" s="31" t="s">
        <v>1</v>
      </c>
      <c r="C22" s="31"/>
      <c r="D22" s="31"/>
      <c r="E22" s="31"/>
      <c r="F22" s="31"/>
      <c r="G22" s="31"/>
      <c r="H22" s="31"/>
    </row>
    <row r="24" spans="1:58" ht="15" customHeight="1" x14ac:dyDescent="0.2">
      <c r="B24" s="99" t="s">
        <v>224</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row>
    <row r="25" spans="1:58" ht="15" customHeight="1" x14ac:dyDescent="0.2">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row>
    <row r="26" spans="1:58" ht="15" customHeight="1" x14ac:dyDescent="0.2">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row>
    <row r="27" spans="1:58" s="46" customFormat="1" ht="15" customHeight="1" x14ac:dyDescent="0.2">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G27" s="60"/>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row>
    <row r="28" spans="1:58" s="46" customFormat="1" ht="15" customHeight="1" x14ac:dyDescent="0.2">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G28" s="60"/>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row>
    <row r="29" spans="1:58" s="46" customFormat="1" ht="15" customHeight="1" x14ac:dyDescent="0.2">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G29" s="60"/>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row>
    <row r="30" spans="1:58" s="46" customFormat="1" ht="15" customHeight="1" x14ac:dyDescent="0.2">
      <c r="B30" s="31" t="s">
        <v>2</v>
      </c>
      <c r="C30" s="31"/>
      <c r="D30" s="31"/>
      <c r="E30" s="31"/>
      <c r="F30" s="31"/>
      <c r="G30" s="31"/>
      <c r="H30" s="31"/>
      <c r="I30" s="31"/>
      <c r="J30" s="32"/>
      <c r="K30" s="32"/>
      <c r="L30" s="32"/>
      <c r="M30" s="32"/>
      <c r="N30" s="32"/>
      <c r="O30" s="32"/>
      <c r="P30" s="32"/>
      <c r="Q30" s="32"/>
      <c r="R30" s="32"/>
      <c r="S30" s="32"/>
      <c r="T30" s="32"/>
      <c r="U30" s="32"/>
      <c r="V30" s="32"/>
      <c r="W30" s="32"/>
      <c r="X30" s="32"/>
      <c r="Y30" s="32"/>
      <c r="Z30" s="32"/>
      <c r="AA30" s="32"/>
      <c r="AB30" s="32"/>
      <c r="AC30" s="32"/>
      <c r="AD30" s="32"/>
      <c r="AE30" s="32"/>
      <c r="AG30" s="60"/>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row>
    <row r="31" spans="1:58" s="57" customFormat="1" ht="15" customHeight="1" x14ac:dyDescent="0.2">
      <c r="B31"/>
      <c r="C31"/>
      <c r="D31"/>
      <c r="E31"/>
      <c r="F31"/>
      <c r="G31"/>
      <c r="H31"/>
      <c r="I31"/>
      <c r="J31"/>
      <c r="K31"/>
      <c r="L31"/>
      <c r="M31"/>
      <c r="N31"/>
      <c r="O31"/>
      <c r="P31"/>
      <c r="Q31"/>
      <c r="R31"/>
      <c r="S31"/>
      <c r="T31"/>
      <c r="U31"/>
      <c r="V31"/>
      <c r="W31"/>
      <c r="X31"/>
      <c r="Y31"/>
      <c r="Z31"/>
      <c r="AA31"/>
      <c r="AB31"/>
      <c r="AC31"/>
      <c r="AD31"/>
      <c r="AE31"/>
      <c r="AG31" s="60"/>
    </row>
    <row r="32" spans="1:58" s="57" customFormat="1" ht="15" customHeight="1" x14ac:dyDescent="0.2">
      <c r="B32" s="99" t="s">
        <v>225</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G32" s="60"/>
    </row>
    <row r="33" spans="1:58" s="53" customFormat="1" ht="15" customHeight="1" x14ac:dyDescent="0.2">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G33" s="60"/>
    </row>
    <row r="34" spans="1:58" s="46" customFormat="1" ht="15" customHeight="1" x14ac:dyDescent="0.2">
      <c r="B34" s="83" t="s">
        <v>169</v>
      </c>
      <c r="C34" s="99" t="s">
        <v>233</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G34" s="60"/>
    </row>
    <row r="35" spans="1:58" s="46" customFormat="1" ht="15" customHeight="1" x14ac:dyDescent="0.2">
      <c r="B35" s="82"/>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G35" s="60"/>
    </row>
    <row r="36" spans="1:58" s="46" customFormat="1" ht="15" customHeight="1" x14ac:dyDescent="0.2">
      <c r="B36" s="82"/>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G36" s="60"/>
    </row>
    <row r="37" spans="1:58" s="46" customFormat="1" ht="15" customHeight="1" x14ac:dyDescent="0.2">
      <c r="B37" s="82"/>
      <c r="C37" s="83" t="s">
        <v>169</v>
      </c>
      <c r="D37" s="99" t="s">
        <v>231</v>
      </c>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G37" s="60"/>
    </row>
    <row r="38" spans="1:58" s="46" customFormat="1" ht="15" customHeight="1" x14ac:dyDescent="0.2">
      <c r="B38" s="82"/>
      <c r="C38" s="83"/>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G38" s="60"/>
    </row>
    <row r="39" spans="1:58" s="46" customFormat="1" ht="15" customHeight="1" x14ac:dyDescent="0.2">
      <c r="B39" s="82"/>
      <c r="C39" s="83"/>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G39" s="60"/>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row>
    <row r="40" spans="1:58" ht="15" customHeight="1" x14ac:dyDescent="0.2">
      <c r="A40"/>
      <c r="B40" s="82"/>
      <c r="C40" s="83"/>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row>
    <row r="41" spans="1:58" ht="15" customHeight="1" x14ac:dyDescent="0.2">
      <c r="A41"/>
      <c r="B41" s="82"/>
      <c r="C41" s="83"/>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row>
    <row r="42" spans="1:58" s="32" customFormat="1" ht="15" customHeight="1" x14ac:dyDescent="0.2">
      <c r="B42" s="82"/>
      <c r="C42" s="83" t="s">
        <v>169</v>
      </c>
      <c r="D42" s="99" t="s">
        <v>232</v>
      </c>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row>
    <row r="43" spans="1:58" ht="15" customHeight="1" x14ac:dyDescent="0.2">
      <c r="A43"/>
      <c r="B43" s="82"/>
      <c r="C43" s="83"/>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48"/>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row>
    <row r="44" spans="1:58" s="46" customFormat="1" ht="15" customHeight="1" x14ac:dyDescent="0.2">
      <c r="B44" s="82"/>
      <c r="C44" s="83"/>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48"/>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row>
    <row r="45" spans="1:58" s="80" customFormat="1" ht="15" customHeight="1" x14ac:dyDescent="0.2">
      <c r="B45" s="82"/>
      <c r="C45" s="83"/>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row>
    <row r="46" spans="1:58" s="80" customFormat="1" ht="15" customHeight="1" x14ac:dyDescent="0.2">
      <c r="B46" s="82"/>
      <c r="C46" s="83"/>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row>
    <row r="47" spans="1:58" s="80" customFormat="1" ht="15" customHeight="1" x14ac:dyDescent="0.2">
      <c r="B47" s="82"/>
      <c r="C47" s="83"/>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row>
    <row r="48" spans="1:58" s="80" customFormat="1" ht="15" customHeight="1" x14ac:dyDescent="0.2">
      <c r="B48" s="82"/>
      <c r="C48" s="83"/>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row>
    <row r="49" spans="1:58" ht="15" customHeight="1" x14ac:dyDescent="0.2">
      <c r="A49"/>
      <c r="B49" s="82"/>
      <c r="C49" s="82"/>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row>
    <row r="50" spans="1:58" ht="15" customHeight="1" x14ac:dyDescent="0.2">
      <c r="A50"/>
      <c r="B50" s="83" t="s">
        <v>169</v>
      </c>
      <c r="C50" s="99" t="s">
        <v>226</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row>
    <row r="51" spans="1:58" ht="15" customHeight="1" x14ac:dyDescent="0.2">
      <c r="A51"/>
      <c r="B51" s="82"/>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row>
    <row r="52" spans="1:58" ht="15" customHeight="1" x14ac:dyDescent="0.2">
      <c r="A52"/>
      <c r="B52" s="82"/>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row>
    <row r="53" spans="1:58" ht="15" customHeight="1" x14ac:dyDescent="0.2">
      <c r="A53"/>
      <c r="B53" s="82"/>
      <c r="C53" s="83" t="s">
        <v>169</v>
      </c>
      <c r="D53" s="99" t="s">
        <v>236</v>
      </c>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row>
    <row r="54" spans="1:58" ht="15" customHeight="1" x14ac:dyDescent="0.2">
      <c r="A54"/>
      <c r="B54" s="82"/>
      <c r="C54" s="83"/>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row>
    <row r="55" spans="1:58" ht="15" customHeight="1" x14ac:dyDescent="0.2">
      <c r="A55"/>
      <c r="B55" s="82"/>
      <c r="C55" s="83"/>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row>
    <row r="56" spans="1:58" ht="15" customHeight="1" x14ac:dyDescent="0.2">
      <c r="A56"/>
      <c r="B56" s="82"/>
      <c r="C56" s="83"/>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row>
    <row r="57" spans="1:58" ht="15" customHeight="1" x14ac:dyDescent="0.2">
      <c r="A57"/>
      <c r="B57" s="82"/>
      <c r="C57" s="83"/>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row>
    <row r="58" spans="1:58" ht="15" customHeight="1" x14ac:dyDescent="0.2">
      <c r="A58"/>
      <c r="B58" s="82"/>
      <c r="C58" s="83"/>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row>
    <row r="59" spans="1:58" ht="15" customHeight="1" x14ac:dyDescent="0.2">
      <c r="A59"/>
      <c r="B59" s="82"/>
      <c r="C59" s="83" t="s">
        <v>169</v>
      </c>
      <c r="D59" s="99" t="s">
        <v>234</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1:58" ht="15" customHeight="1" x14ac:dyDescent="0.2">
      <c r="A60"/>
      <c r="B60" s="82"/>
      <c r="C60" s="83"/>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row>
    <row r="61" spans="1:58" ht="15" customHeight="1" x14ac:dyDescent="0.2">
      <c r="A61"/>
      <c r="B61" s="82"/>
      <c r="C61" s="83"/>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row>
    <row r="62" spans="1:58" ht="15" customHeight="1" x14ac:dyDescent="0.2">
      <c r="A62"/>
      <c r="B62" s="82"/>
      <c r="C62" s="83"/>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row>
    <row r="63" spans="1:58" ht="15" customHeight="1" x14ac:dyDescent="0.2">
      <c r="A63"/>
      <c r="B63" s="82"/>
      <c r="C63" s="83"/>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row>
    <row r="64" spans="1:58" ht="15" customHeight="1" x14ac:dyDescent="0.2">
      <c r="A64"/>
      <c r="B64" s="82"/>
      <c r="C64" s="83"/>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row>
    <row r="65" spans="1:58" ht="15" customHeight="1" x14ac:dyDescent="0.2">
      <c r="A65"/>
      <c r="B65" s="82"/>
      <c r="C65" s="83"/>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row>
    <row r="66" spans="1:58" ht="15" customHeight="1" x14ac:dyDescent="0.2">
      <c r="B66" s="82"/>
      <c r="C66" s="83" t="s">
        <v>169</v>
      </c>
      <c r="D66" s="99" t="s">
        <v>235</v>
      </c>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row>
    <row r="67" spans="1:58" ht="15" customHeight="1" x14ac:dyDescent="0.2">
      <c r="A67"/>
      <c r="B67" s="82"/>
      <c r="C67" s="83"/>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1:58" ht="15" customHeight="1" x14ac:dyDescent="0.2">
      <c r="A68"/>
      <c r="B68" s="82"/>
      <c r="C68" s="83"/>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row>
    <row r="69" spans="1:58" ht="15" customHeight="1" x14ac:dyDescent="0.2">
      <c r="A69"/>
      <c r="B69" s="82"/>
      <c r="C69" s="83"/>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1:58" ht="15" customHeight="1" x14ac:dyDescent="0.2">
      <c r="A70"/>
      <c r="B70" s="82"/>
      <c r="C70" s="83"/>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71" spans="1:58" ht="15" customHeight="1" x14ac:dyDescent="0.2">
      <c r="A71"/>
      <c r="B71" s="82"/>
      <c r="C71" s="83"/>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row>
    <row r="72" spans="1:58" ht="15" customHeight="1" x14ac:dyDescent="0.2">
      <c r="A72"/>
      <c r="B72" s="82"/>
      <c r="C72" s="83" t="s">
        <v>169</v>
      </c>
      <c r="D72" s="99" t="s">
        <v>227</v>
      </c>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row>
    <row r="73" spans="1:58" ht="15" customHeight="1" x14ac:dyDescent="0.2">
      <c r="A73"/>
      <c r="B73" s="82"/>
      <c r="C73" s="83"/>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row>
    <row r="74" spans="1:58" ht="15" customHeight="1" x14ac:dyDescent="0.2">
      <c r="A74"/>
      <c r="B74" s="82"/>
      <c r="C74" s="83"/>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row>
    <row r="75" spans="1:58" ht="15" customHeight="1" x14ac:dyDescent="0.2">
      <c r="A75"/>
      <c r="B75" s="82"/>
      <c r="C75" s="83"/>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row>
    <row r="76" spans="1:58" ht="15" customHeight="1" x14ac:dyDescent="0.2">
      <c r="A7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row>
    <row r="78" spans="1:58" s="80" customFormat="1" ht="15" customHeight="1" x14ac:dyDescent="0.2"/>
    <row r="79" spans="1:58" s="57" customFormat="1" ht="15" customHeight="1" x14ac:dyDescent="0.2">
      <c r="AG79" s="60"/>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row>
    <row r="80" spans="1:58" s="57" customFormat="1" ht="15" customHeight="1" x14ac:dyDescent="0.2">
      <c r="AG80" s="60"/>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row>
    <row r="81" spans="1:33" s="80" customFormat="1" ht="15" customHeight="1" x14ac:dyDescent="0.2"/>
    <row r="82" spans="1:33" s="80" customFormat="1" ht="15" customHeight="1" x14ac:dyDescent="0.2"/>
    <row r="83" spans="1:33" s="59" customFormat="1" ht="15" customHeight="1" x14ac:dyDescent="0.2">
      <c r="AG83" s="60"/>
    </row>
    <row r="84" spans="1:33" s="80" customFormat="1" ht="15" customHeight="1" x14ac:dyDescent="0.2"/>
    <row r="85" spans="1:33" s="80" customFormat="1" ht="15" customHeight="1" x14ac:dyDescent="0.2"/>
    <row r="86" spans="1:33" s="80" customFormat="1" ht="15" customHeight="1" x14ac:dyDescent="0.2"/>
    <row r="87" spans="1:33" s="80" customFormat="1" ht="15" customHeight="1" x14ac:dyDescent="0.2"/>
    <row r="88" spans="1:33" s="80" customFormat="1" ht="15" customHeight="1" x14ac:dyDescent="0.2"/>
    <row r="89" spans="1:33" s="80" customFormat="1" ht="15" customHeight="1" x14ac:dyDescent="0.2"/>
    <row r="90" spans="1:33" s="80" customFormat="1" ht="15" customHeight="1" x14ac:dyDescent="0.2"/>
    <row r="91" spans="1:33" s="80" customFormat="1" ht="15" customHeight="1" x14ac:dyDescent="0.2"/>
    <row r="92" spans="1:33" s="80" customFormat="1" ht="15" customHeight="1" x14ac:dyDescent="0.2"/>
    <row r="94" spans="1:33" ht="15" customHeight="1" x14ac:dyDescent="0.2">
      <c r="A94"/>
      <c r="B94" s="31" t="s">
        <v>3</v>
      </c>
      <c r="C94" s="31"/>
      <c r="D94" s="31"/>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row>
    <row r="96" spans="1:33" ht="15" customHeight="1" x14ac:dyDescent="0.2">
      <c r="A96"/>
      <c r="B96" s="98" t="s">
        <v>238</v>
      </c>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row>
    <row r="97" spans="1:58" ht="15" customHeight="1" x14ac:dyDescent="0.2">
      <c r="A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row>
    <row r="98" spans="1:58" ht="15" customHeight="1" x14ac:dyDescent="0.2">
      <c r="A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row>
    <row r="99" spans="1:58" s="46" customFormat="1" ht="15" customHeight="1" x14ac:dyDescent="0.2">
      <c r="B99" s="87" t="s">
        <v>169</v>
      </c>
      <c r="C99" s="100" t="s">
        <v>228</v>
      </c>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G99" s="60"/>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s="46" customFormat="1" ht="15" customHeight="1" x14ac:dyDescent="0.2">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G100" s="60"/>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s="46" customFormat="1" ht="15" customHeight="1" x14ac:dyDescent="0.2">
      <c r="B101" s="99" t="str">
        <f>"For our estimates we assume you will be able to achieve a conservative system efficiency of at least "&amp;TEXT(Analysis!C8,"#0%")&amp;". However; you may be able to achieve a higher efficiency depending on the pump condition and the action taken, this would result in a slightly larger savings."&amp;"  "&amp;" If the previously mentioned actions are taken, they will save "&amp;TEXT(Analysis!C15,"###,###,###")&amp;" kWh annually and result in an annual cost savings of "&amp;TEXT(Analysis!C23,"$###,###,###")&amp;" for a net payback of "&amp;TEXT(Analysis!C25,"#0.0")&amp;" years and an implementation cost of "&amp;TEXT(Analysis!C24,"$###,###,###")&amp;"."</f>
        <v>For our estimates we assume you will be able to achieve a conservative system efficiency of at least 75%. However; you may be able to achieve a higher efficiency depending on the pump condition and the action taken, this would result in a slightly larger savings.   If the previously mentioned actions are taken, they will save  kWh annually and result in an annual cost savings of $667 for a net payback of 7.5 years and an implementation cost of $5,000.</v>
      </c>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G101" s="60"/>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ht="15" customHeight="1" x14ac:dyDescent="0.2">
      <c r="A102"/>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row>
    <row r="103" spans="1:58" ht="15" customHeight="1" x14ac:dyDescent="0.2">
      <c r="A103"/>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row>
    <row r="104" spans="1:58" ht="15" customHeight="1" x14ac:dyDescent="0.2">
      <c r="A104"/>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row>
    <row r="105" spans="1:58" ht="15" customHeight="1" x14ac:dyDescent="0.2">
      <c r="A105"/>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row>
    <row r="106" spans="1:58" s="50" customFormat="1" ht="15" customHeight="1" x14ac:dyDescent="0.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G106" s="60"/>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ht="15" customHeight="1" x14ac:dyDescent="0.2">
      <c r="A107"/>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row>
    <row r="108" spans="1:58" s="52" customFormat="1" ht="15" customHeight="1" x14ac:dyDescent="0.2">
      <c r="B108" s="89" t="s">
        <v>170</v>
      </c>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G108" s="60"/>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s="52" customFormat="1" ht="15" customHeight="1" x14ac:dyDescent="0.2">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G109" s="60"/>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s="52" customFormat="1" ht="15" customHeight="1" x14ac:dyDescent="0.2">
      <c r="B110" s="99" t="s">
        <v>230</v>
      </c>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G110" s="60"/>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ht="15" customHeight="1" x14ac:dyDescent="0.2">
      <c r="A111"/>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row>
    <row r="112" spans="1:58" ht="15" customHeight="1" x14ac:dyDescent="0.2">
      <c r="A112"/>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row>
    <row r="113" spans="1:58" ht="15" customHeight="1" x14ac:dyDescent="0.2">
      <c r="A113"/>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row>
    <row r="114" spans="1:58" s="57" customFormat="1" ht="15" customHeight="1" x14ac:dyDescent="0.2">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G114" s="60"/>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s="57" customFormat="1" ht="15" customHeight="1" x14ac:dyDescent="0.2">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G115" s="60"/>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row r="116" spans="1:58" ht="15" customHeight="1" x14ac:dyDescent="0.2">
      <c r="B116" s="81"/>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row>
    <row r="117" spans="1:58" ht="15" customHeight="1" x14ac:dyDescent="0.2">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row>
    <row r="118" spans="1:58" ht="15" customHeight="1" x14ac:dyDescent="0.2">
      <c r="A118" s="58"/>
      <c r="B118" s="62"/>
      <c r="C118" s="82"/>
      <c r="D118" s="6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58"/>
      <c r="AG118" s="61"/>
    </row>
    <row r="119" spans="1:58" s="59" customFormat="1" ht="15" customHeight="1" x14ac:dyDescent="0.2">
      <c r="A119" s="58"/>
      <c r="B119" s="62"/>
      <c r="C119" s="82"/>
      <c r="D119" s="6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58"/>
      <c r="AG119" s="61"/>
    </row>
    <row r="120" spans="1:58" s="59" customFormat="1" ht="15" customHeight="1" x14ac:dyDescent="0.2">
      <c r="A120" s="58"/>
      <c r="B120" s="62"/>
      <c r="C120" s="58"/>
      <c r="D120" s="62"/>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61"/>
    </row>
    <row r="121" spans="1:58" s="59" customFormat="1" ht="15" customHeight="1" x14ac:dyDescent="0.2">
      <c r="A121" s="58"/>
      <c r="B121" s="62"/>
      <c r="C121" s="58"/>
      <c r="D121" s="62"/>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61"/>
    </row>
    <row r="122" spans="1:58" s="59" customFormat="1" ht="15" customHeight="1" x14ac:dyDescent="0.2">
      <c r="A122" s="58"/>
      <c r="B122" s="62"/>
      <c r="C122" s="58"/>
      <c r="D122" s="62"/>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61"/>
    </row>
    <row r="123" spans="1:58" s="59" customFormat="1" ht="15" customHeight="1" x14ac:dyDescent="0.2">
      <c r="A123" s="58"/>
      <c r="B123" s="62"/>
      <c r="C123" s="58"/>
      <c r="D123" s="62"/>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61"/>
    </row>
    <row r="124" spans="1:58" s="59" customFormat="1" ht="15" customHeight="1" x14ac:dyDescent="0.2">
      <c r="A124" s="58"/>
      <c r="B124" s="62"/>
      <c r="C124" s="58"/>
      <c r="D124" s="62"/>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61"/>
    </row>
    <row r="125" spans="1:58" s="59" customFormat="1" ht="15" customHeight="1" x14ac:dyDescent="0.2">
      <c r="A125" s="58"/>
      <c r="B125" s="62"/>
      <c r="C125" s="58"/>
      <c r="D125" s="62"/>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61"/>
    </row>
    <row r="126" spans="1:58" s="59" customFormat="1" ht="15" customHeight="1" x14ac:dyDescent="0.2">
      <c r="A126" s="58"/>
      <c r="B126" s="62"/>
      <c r="C126" s="58"/>
      <c r="D126" s="62"/>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61"/>
    </row>
    <row r="127" spans="1:58" s="59" customFormat="1" ht="15" customHeight="1" x14ac:dyDescent="0.2">
      <c r="A127" s="58"/>
      <c r="AF127" s="58"/>
      <c r="AG127" s="61"/>
    </row>
    <row r="128" spans="1:58" s="59" customFormat="1" ht="15" customHeight="1" x14ac:dyDescent="0.2">
      <c r="A128" s="58"/>
      <c r="AF128" s="58"/>
      <c r="AG128" s="61"/>
    </row>
    <row r="129" spans="1:33" s="59" customFormat="1" ht="15" customHeight="1" x14ac:dyDescent="0.2">
      <c r="A129" s="58"/>
      <c r="AF129" s="58"/>
      <c r="AG129" s="61"/>
    </row>
    <row r="130" spans="1:33" s="59" customFormat="1" ht="15" customHeight="1" x14ac:dyDescent="0.2">
      <c r="A130" s="58"/>
      <c r="B130" s="62"/>
      <c r="C130" s="58"/>
      <c r="D130" s="62"/>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61"/>
    </row>
    <row r="131" spans="1:33" s="59" customFormat="1" ht="15" customHeight="1" x14ac:dyDescent="0.2">
      <c r="A131" s="58"/>
      <c r="B131" s="62"/>
      <c r="C131" s="58"/>
      <c r="D131" s="62"/>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61"/>
    </row>
    <row r="132" spans="1:33" s="59" customFormat="1" ht="15" customHeight="1" x14ac:dyDescent="0.2">
      <c r="A132" s="58"/>
      <c r="B132" s="62"/>
      <c r="C132" s="58"/>
      <c r="D132" s="62"/>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61"/>
    </row>
    <row r="133" spans="1:33" s="59" customFormat="1" ht="15" customHeight="1" x14ac:dyDescent="0.2">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61"/>
    </row>
    <row r="134" spans="1:33" ht="15" customHeight="1" x14ac:dyDescent="0.2">
      <c r="A134"/>
    </row>
    <row r="135" spans="1:33" ht="15" customHeight="1" x14ac:dyDescent="0.2">
      <c r="A135"/>
      <c r="B135" s="116" t="s">
        <v>9</v>
      </c>
      <c r="C135" s="116"/>
      <c r="D135" s="116"/>
      <c r="E135" s="116"/>
      <c r="F135" s="116"/>
      <c r="G135" s="116"/>
      <c r="H135" s="116" t="s">
        <v>190</v>
      </c>
      <c r="I135" s="116"/>
      <c r="J135" s="116"/>
      <c r="K135" s="116"/>
      <c r="L135" s="116"/>
      <c r="M135" s="116"/>
      <c r="N135" s="116" t="s">
        <v>10</v>
      </c>
      <c r="O135" s="116"/>
      <c r="P135" s="116"/>
      <c r="Q135" s="116"/>
      <c r="R135" s="116"/>
      <c r="S135" s="116"/>
      <c r="T135" s="116" t="s">
        <v>168</v>
      </c>
      <c r="U135" s="116"/>
      <c r="V135" s="116"/>
      <c r="W135" s="116"/>
      <c r="X135" s="116"/>
      <c r="Y135" s="116"/>
      <c r="Z135" s="116" t="s">
        <v>167</v>
      </c>
      <c r="AA135" s="116"/>
      <c r="AB135" s="116"/>
      <c r="AC135" s="116"/>
      <c r="AD135" s="116"/>
      <c r="AE135" s="116"/>
    </row>
    <row r="136" spans="1:33" ht="15" customHeight="1" x14ac:dyDescent="0.2">
      <c r="A136"/>
      <c r="B136" s="114" t="s">
        <v>151</v>
      </c>
      <c r="C136" s="114"/>
      <c r="D136" s="114"/>
      <c r="E136" s="114"/>
      <c r="F136" s="114"/>
      <c r="G136" s="114"/>
      <c r="H136" s="115" t="s">
        <v>11</v>
      </c>
      <c r="I136" s="115"/>
      <c r="J136" s="115"/>
      <c r="K136" s="115"/>
      <c r="L136" s="115"/>
      <c r="M136" s="115"/>
      <c r="N136" s="128" t="s">
        <v>11</v>
      </c>
      <c r="O136" s="128"/>
      <c r="P136" s="128"/>
      <c r="Q136" s="128"/>
      <c r="R136" s="128"/>
      <c r="S136" s="128"/>
      <c r="T136" s="115" t="s">
        <v>11</v>
      </c>
      <c r="U136" s="115"/>
      <c r="V136" s="115"/>
      <c r="W136" s="115"/>
      <c r="X136" s="115"/>
      <c r="Y136" s="115"/>
      <c r="Z136" s="114" t="s">
        <v>11</v>
      </c>
      <c r="AA136" s="114"/>
      <c r="AB136" s="114"/>
      <c r="AC136" s="114"/>
      <c r="AD136" s="114"/>
      <c r="AE136" s="114"/>
    </row>
    <row r="137" spans="1:33" ht="15" customHeight="1" x14ac:dyDescent="0.2">
      <c r="B137" s="55"/>
      <c r="C137" s="55"/>
      <c r="D137" s="55"/>
      <c r="E137" s="55"/>
      <c r="F137" s="55"/>
      <c r="G137" s="55"/>
      <c r="H137" s="115" t="s">
        <v>11</v>
      </c>
      <c r="I137" s="115"/>
      <c r="J137" s="115"/>
      <c r="K137" s="115"/>
      <c r="L137" s="115"/>
      <c r="M137" s="115"/>
      <c r="N137" s="54"/>
      <c r="O137" s="54"/>
      <c r="P137" s="54"/>
      <c r="Q137" s="54"/>
      <c r="R137" s="54"/>
      <c r="S137" s="54"/>
      <c r="T137" s="115"/>
      <c r="U137" s="115"/>
      <c r="V137" s="115"/>
      <c r="W137" s="115"/>
      <c r="X137" s="115"/>
      <c r="Y137" s="115"/>
      <c r="Z137" s="114"/>
      <c r="AA137" s="114"/>
      <c r="AB137" s="114"/>
      <c r="AC137" s="114"/>
      <c r="AD137" s="114"/>
      <c r="AE137" s="114"/>
    </row>
  </sheetData>
  <mergeCells count="96">
    <mergeCell ref="E19:M19"/>
    <mergeCell ref="N19:R19"/>
    <mergeCell ref="S19:W19"/>
    <mergeCell ref="X19:AB19"/>
    <mergeCell ref="N14:R14"/>
    <mergeCell ref="S14:W14"/>
    <mergeCell ref="X14:AB14"/>
    <mergeCell ref="E12:M12"/>
    <mergeCell ref="N12:R12"/>
    <mergeCell ref="S12:W12"/>
    <mergeCell ref="X12:AB12"/>
    <mergeCell ref="E13:M13"/>
    <mergeCell ref="N13:R13"/>
    <mergeCell ref="S13:W13"/>
    <mergeCell ref="X13:AB13"/>
    <mergeCell ref="E14:M14"/>
    <mergeCell ref="AI8:BF8"/>
    <mergeCell ref="AW9:BA9"/>
    <mergeCell ref="AI10:AQ10"/>
    <mergeCell ref="AW10:BA10"/>
    <mergeCell ref="AW11:BA11"/>
    <mergeCell ref="BB9:BF9"/>
    <mergeCell ref="A1:AF1"/>
    <mergeCell ref="X18:AB18"/>
    <mergeCell ref="E16:AB16"/>
    <mergeCell ref="E17:M17"/>
    <mergeCell ref="N17:R17"/>
    <mergeCell ref="S17:W17"/>
    <mergeCell ref="X17:AB17"/>
    <mergeCell ref="E8:AB8"/>
    <mergeCell ref="E9:M9"/>
    <mergeCell ref="N9:R9"/>
    <mergeCell ref="S9:W9"/>
    <mergeCell ref="X9:AB9"/>
    <mergeCell ref="E10:M10"/>
    <mergeCell ref="N10:R10"/>
    <mergeCell ref="S10:W10"/>
    <mergeCell ref="X10:AB10"/>
    <mergeCell ref="E11:M11"/>
    <mergeCell ref="N11:R11"/>
    <mergeCell ref="S11:W11"/>
    <mergeCell ref="X11:AB11"/>
    <mergeCell ref="Z137:AE137"/>
    <mergeCell ref="H137:M137"/>
    <mergeCell ref="B76:AE76"/>
    <mergeCell ref="D59:AE65"/>
    <mergeCell ref="B24:AE28"/>
    <mergeCell ref="D37:AE41"/>
    <mergeCell ref="D42:AE44"/>
    <mergeCell ref="C50:AE52"/>
    <mergeCell ref="D53:AE58"/>
    <mergeCell ref="T137:Y137"/>
    <mergeCell ref="N136:S136"/>
    <mergeCell ref="B136:G136"/>
    <mergeCell ref="B135:G135"/>
    <mergeCell ref="H135:M135"/>
    <mergeCell ref="N135:S135"/>
    <mergeCell ref="T135:Y135"/>
    <mergeCell ref="T136:Y136"/>
    <mergeCell ref="BB13:BF13"/>
    <mergeCell ref="BB14:BF14"/>
    <mergeCell ref="B5:AE7"/>
    <mergeCell ref="A2:AF2"/>
    <mergeCell ref="Z136:AE136"/>
    <mergeCell ref="H136:M136"/>
    <mergeCell ref="S18:W18"/>
    <mergeCell ref="Z135:AE135"/>
    <mergeCell ref="AI9:AQ9"/>
    <mergeCell ref="AR10:AV10"/>
    <mergeCell ref="AR11:AV11"/>
    <mergeCell ref="AR12:AV12"/>
    <mergeCell ref="AR13:AV13"/>
    <mergeCell ref="AI13:AQ13"/>
    <mergeCell ref="AI12:AQ12"/>
    <mergeCell ref="AI11:AQ11"/>
    <mergeCell ref="B32:AE33"/>
    <mergeCell ref="C34:AE36"/>
    <mergeCell ref="C99:AE99"/>
    <mergeCell ref="AI6:BF7"/>
    <mergeCell ref="AI15:BF15"/>
    <mergeCell ref="E18:M18"/>
    <mergeCell ref="N18:R18"/>
    <mergeCell ref="AW12:BA12"/>
    <mergeCell ref="AW13:BA13"/>
    <mergeCell ref="AW14:BA14"/>
    <mergeCell ref="AR14:AV14"/>
    <mergeCell ref="AI14:AQ14"/>
    <mergeCell ref="AR9:AV9"/>
    <mergeCell ref="BB10:BF10"/>
    <mergeCell ref="BB11:BF11"/>
    <mergeCell ref="BB12:BF12"/>
    <mergeCell ref="B96:AE98"/>
    <mergeCell ref="B101:AE105"/>
    <mergeCell ref="B110:AE112"/>
    <mergeCell ref="D66:AE71"/>
    <mergeCell ref="D72:AE75"/>
  </mergeCells>
  <dataValidations count="2">
    <dataValidation type="list" allowBlank="1" showInputMessage="1" showErrorMessage="1" sqref="B136">
      <formula1>"Unmodified Template, Modified Template, Original Template"</formula1>
    </dataValidation>
    <dataValidation allowBlank="1" showInputMessage="1" showErrorMessage="1" prompt="This can be overriden if necessary." sqref="S10:W13 E10:M13"/>
  </dataValidations>
  <printOptions horizontalCentered="1"/>
  <pageMargins left="0.25" right="0.25" top="0.5" bottom="0.75" header="0.3" footer="0.3"/>
  <pageSetup orientation="portrait" r:id="rId1"/>
  <rowBreaks count="1" manualBreakCount="1">
    <brk id="49" max="31" man="1"/>
  </rowBreaks>
  <ignoredErrors>
    <ignoredError sqref="E11:M13 S10:W1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Export'!$A$7:$A$35</xm:f>
          </x14:formula1>
          <xm:sqref>AI10:AQ13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O309"/>
  <sheetViews>
    <sheetView showGridLines="0" view="pageBreakPreview" zoomScaleNormal="100" zoomScaleSheetLayoutView="100" workbookViewId="0">
      <selection activeCell="J17" sqref="J17"/>
    </sheetView>
  </sheetViews>
  <sheetFormatPr defaultRowHeight="14.2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8" width="9.33203125" style="45"/>
    <col min="9" max="16384" width="9.33203125" style="1"/>
  </cols>
  <sheetData>
    <row r="1" spans="1:41" s="2" customFormat="1" ht="30" customHeight="1" x14ac:dyDescent="0.2">
      <c r="A1" s="141" t="str">
        <f>"AR No. "&amp;'Database Export'!A3&amp;" - Analysis"</f>
        <v>AR No. # - Analysis</v>
      </c>
      <c r="B1" s="141"/>
      <c r="C1" s="141"/>
      <c r="D1" s="141"/>
      <c r="E1" s="141"/>
      <c r="F1" s="141"/>
      <c r="G1" s="141"/>
      <c r="H1" s="4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5" customHeight="1" x14ac:dyDescent="0.2">
      <c r="A2" s="142" t="str">
        <f>Narrative!A2</f>
        <v>Improve Pump Efficiency Template style 2015</v>
      </c>
      <c r="B2" s="142"/>
      <c r="C2" s="142"/>
      <c r="D2" s="142"/>
      <c r="E2" s="142"/>
      <c r="F2" s="142"/>
      <c r="G2" s="142"/>
    </row>
    <row r="3" spans="1:41" ht="15" customHeight="1" x14ac:dyDescent="0.2">
      <c r="A3" s="67" t="s">
        <v>153</v>
      </c>
      <c r="B3" s="67"/>
      <c r="C3" s="67"/>
      <c r="D3" s="67"/>
      <c r="E3" s="67"/>
      <c r="F3" s="65"/>
      <c r="G3" s="67" t="s">
        <v>152</v>
      </c>
      <c r="H3" s="45" t="s">
        <v>179</v>
      </c>
    </row>
    <row r="4" spans="1:41" ht="15" customHeight="1" x14ac:dyDescent="0.2">
      <c r="A4" s="68" t="s">
        <v>195</v>
      </c>
      <c r="B4" s="68"/>
      <c r="C4" s="68"/>
      <c r="D4" s="68"/>
      <c r="E4" s="68"/>
      <c r="F4" s="65"/>
      <c r="G4" s="66" t="s">
        <v>196</v>
      </c>
    </row>
    <row r="5" spans="1:41" ht="15" customHeight="1" x14ac:dyDescent="0.2">
      <c r="A5" s="69" t="s">
        <v>159</v>
      </c>
      <c r="B5" s="70" t="s">
        <v>160</v>
      </c>
      <c r="C5" s="71">
        <v>50000</v>
      </c>
      <c r="D5" s="75" t="s">
        <v>221</v>
      </c>
      <c r="E5" s="78" t="s">
        <v>154</v>
      </c>
      <c r="F5" s="65"/>
      <c r="G5" s="65"/>
    </row>
    <row r="6" spans="1:41" ht="15" customHeight="1" x14ac:dyDescent="0.2">
      <c r="A6" s="69" t="s">
        <v>197</v>
      </c>
      <c r="B6" s="70" t="s">
        <v>198</v>
      </c>
      <c r="C6" s="73">
        <v>0.55000000000000004</v>
      </c>
      <c r="D6" s="75"/>
      <c r="E6" s="78" t="s">
        <v>155</v>
      </c>
      <c r="F6" s="65"/>
      <c r="G6" s="65"/>
      <c r="H6" s="45" t="s">
        <v>223</v>
      </c>
    </row>
    <row r="7" spans="1:41" s="49" customFormat="1" ht="15" customHeight="1" x14ac:dyDescent="0.2">
      <c r="A7" s="69" t="s">
        <v>199</v>
      </c>
      <c r="B7" s="70" t="s">
        <v>200</v>
      </c>
      <c r="C7" s="73">
        <v>0.8</v>
      </c>
      <c r="D7" s="75"/>
      <c r="E7" s="78" t="s">
        <v>177</v>
      </c>
      <c r="F7" s="65"/>
      <c r="G7" s="66" t="s">
        <v>201</v>
      </c>
      <c r="H7" s="45"/>
    </row>
    <row r="8" spans="1:41" ht="15" customHeight="1" x14ac:dyDescent="0.2">
      <c r="A8" s="69" t="s">
        <v>202</v>
      </c>
      <c r="B8" s="70" t="s">
        <v>203</v>
      </c>
      <c r="C8" s="73">
        <v>0.75</v>
      </c>
      <c r="D8" s="75"/>
      <c r="E8" s="78" t="s">
        <v>178</v>
      </c>
      <c r="F8" s="65"/>
      <c r="G8" s="65"/>
    </row>
    <row r="9" spans="1:41" ht="15" customHeight="1" x14ac:dyDescent="0.2">
      <c r="A9" s="68" t="s">
        <v>172</v>
      </c>
      <c r="B9" s="68"/>
      <c r="C9" s="68"/>
      <c r="D9" s="68"/>
      <c r="E9" s="68"/>
      <c r="F9" s="65"/>
      <c r="G9" s="65"/>
    </row>
    <row r="10" spans="1:41" ht="15" customHeight="1" x14ac:dyDescent="0.2">
      <c r="A10" s="69" t="s">
        <v>161</v>
      </c>
      <c r="B10" s="70" t="s">
        <v>162</v>
      </c>
      <c r="C10" s="74">
        <v>0.05</v>
      </c>
      <c r="D10" s="75" t="s">
        <v>173</v>
      </c>
      <c r="E10" s="78" t="s">
        <v>204</v>
      </c>
      <c r="F10" s="65"/>
      <c r="G10" s="66" t="s">
        <v>210</v>
      </c>
    </row>
    <row r="11" spans="1:41" ht="15" customHeight="1" x14ac:dyDescent="0.2">
      <c r="A11" s="65"/>
      <c r="B11" s="65"/>
      <c r="C11" s="65"/>
      <c r="D11" s="65"/>
      <c r="E11" s="65"/>
      <c r="F11" s="65"/>
      <c r="G11" s="65"/>
    </row>
    <row r="12" spans="1:41" ht="15" customHeight="1" x14ac:dyDescent="0.2">
      <c r="A12" s="67" t="s">
        <v>205</v>
      </c>
      <c r="B12" s="67"/>
      <c r="C12" s="67"/>
      <c r="D12" s="67"/>
      <c r="E12" s="67"/>
      <c r="F12" s="65"/>
      <c r="G12" s="65"/>
    </row>
    <row r="13" spans="1:41" ht="15" customHeight="1" x14ac:dyDescent="0.2">
      <c r="A13" s="69" t="s">
        <v>180</v>
      </c>
      <c r="B13" s="70" t="s">
        <v>181</v>
      </c>
      <c r="C13" s="72">
        <f>C5*(C6/C8)</f>
        <v>36666.666666666672</v>
      </c>
      <c r="D13" s="75" t="s">
        <v>221</v>
      </c>
      <c r="E13" s="78" t="s">
        <v>157</v>
      </c>
      <c r="F13" s="65"/>
      <c r="G13" s="66" t="s">
        <v>206</v>
      </c>
    </row>
    <row r="14" spans="1:41" ht="15" customHeight="1" x14ac:dyDescent="0.2">
      <c r="A14" s="69" t="s">
        <v>207</v>
      </c>
      <c r="B14" s="70" t="s">
        <v>184</v>
      </c>
      <c r="C14" s="72">
        <f>C5-C13</f>
        <v>13333.333333333328</v>
      </c>
      <c r="D14" s="75" t="s">
        <v>221</v>
      </c>
      <c r="E14" s="78" t="s">
        <v>158</v>
      </c>
      <c r="F14" s="65"/>
      <c r="G14" s="65"/>
    </row>
    <row r="15" spans="1:41" ht="15" customHeight="1" x14ac:dyDescent="0.2">
      <c r="A15" s="65"/>
      <c r="B15" s="65"/>
      <c r="C15" s="65"/>
      <c r="D15" s="65"/>
      <c r="E15" s="65"/>
      <c r="F15" s="65"/>
    </row>
    <row r="16" spans="1:41" ht="15" customHeight="1" x14ac:dyDescent="0.2">
      <c r="A16" s="67" t="s">
        <v>208</v>
      </c>
      <c r="B16" s="67"/>
      <c r="C16" s="67"/>
      <c r="D16" s="67"/>
      <c r="E16" s="67"/>
      <c r="F16" s="65"/>
      <c r="G16" s="66" t="s">
        <v>214</v>
      </c>
    </row>
    <row r="17" spans="1:7" s="1" customFormat="1" ht="15" customHeight="1" x14ac:dyDescent="0.2">
      <c r="A17" s="68" t="s">
        <v>186</v>
      </c>
      <c r="B17" s="68"/>
      <c r="C17" s="68"/>
      <c r="D17" s="68"/>
      <c r="E17" s="68"/>
      <c r="F17" s="65"/>
    </row>
    <row r="18" spans="1:7" s="1" customFormat="1" ht="15" customHeight="1" x14ac:dyDescent="0.2">
      <c r="A18" s="69" t="s">
        <v>218</v>
      </c>
      <c r="B18" s="70" t="s">
        <v>187</v>
      </c>
      <c r="C18" s="79">
        <v>4000</v>
      </c>
      <c r="D18" s="75"/>
      <c r="E18" s="78" t="s">
        <v>156</v>
      </c>
      <c r="F18" s="65"/>
    </row>
    <row r="19" spans="1:7" s="1" customFormat="1" ht="15" customHeight="1" x14ac:dyDescent="0.2">
      <c r="A19" s="68" t="s">
        <v>188</v>
      </c>
      <c r="B19" s="68"/>
      <c r="C19" s="68"/>
      <c r="D19" s="68"/>
      <c r="E19" s="68"/>
      <c r="F19" s="65"/>
    </row>
    <row r="20" spans="1:7" s="1" customFormat="1" ht="15" customHeight="1" x14ac:dyDescent="0.2">
      <c r="A20" s="69" t="s">
        <v>219</v>
      </c>
      <c r="B20" s="70" t="s">
        <v>189</v>
      </c>
      <c r="C20" s="79">
        <v>1000</v>
      </c>
      <c r="D20" s="75"/>
      <c r="E20" s="78" t="s">
        <v>156</v>
      </c>
      <c r="F20" s="65"/>
      <c r="G20" s="67" t="s">
        <v>171</v>
      </c>
    </row>
    <row r="21" spans="1:7" s="1" customFormat="1" ht="15" customHeight="1" x14ac:dyDescent="0.2">
      <c r="A21" s="65"/>
      <c r="B21" s="65"/>
      <c r="C21" s="65"/>
      <c r="D21" s="65"/>
      <c r="E21" s="65"/>
      <c r="F21" s="65"/>
      <c r="G21" s="143" t="s">
        <v>237</v>
      </c>
    </row>
    <row r="22" spans="1:7" s="1" customFormat="1" ht="15" customHeight="1" x14ac:dyDescent="0.2">
      <c r="A22" s="67" t="s">
        <v>174</v>
      </c>
      <c r="B22" s="67"/>
      <c r="C22" s="67"/>
      <c r="D22" s="67"/>
      <c r="E22" s="67"/>
      <c r="F22" s="65"/>
      <c r="G22" s="144"/>
    </row>
    <row r="23" spans="1:7" s="1" customFormat="1" ht="15" customHeight="1" x14ac:dyDescent="0.2">
      <c r="A23" s="69" t="s">
        <v>7</v>
      </c>
      <c r="B23" s="70" t="s">
        <v>211</v>
      </c>
      <c r="C23" s="77">
        <f>C14*C10</f>
        <v>666.66666666666652</v>
      </c>
      <c r="D23" s="75" t="s">
        <v>212</v>
      </c>
      <c r="E23" s="78" t="s">
        <v>182</v>
      </c>
      <c r="F23" s="65"/>
      <c r="G23" s="144" t="s">
        <v>217</v>
      </c>
    </row>
    <row r="24" spans="1:7" s="1" customFormat="1" ht="15" customHeight="1" x14ac:dyDescent="0.2">
      <c r="A24" s="69" t="s">
        <v>34</v>
      </c>
      <c r="B24" s="70" t="s">
        <v>175</v>
      </c>
      <c r="C24" s="77">
        <f>C18+C20</f>
        <v>5000</v>
      </c>
      <c r="D24" s="75"/>
      <c r="E24" s="78" t="s">
        <v>183</v>
      </c>
      <c r="F24" s="65"/>
      <c r="G24" s="144"/>
    </row>
    <row r="25" spans="1:7" s="1" customFormat="1" ht="15" customHeight="1" x14ac:dyDescent="0.2">
      <c r="A25" s="69" t="s">
        <v>213</v>
      </c>
      <c r="B25" s="70" t="s">
        <v>176</v>
      </c>
      <c r="C25" s="76">
        <f>C24/C23</f>
        <v>7.5000000000000018</v>
      </c>
      <c r="D25" s="75" t="s">
        <v>222</v>
      </c>
      <c r="E25" s="78" t="s">
        <v>185</v>
      </c>
      <c r="F25" s="65"/>
      <c r="G25" s="144" t="s">
        <v>209</v>
      </c>
    </row>
    <row r="26" spans="1:7" s="1" customFormat="1" ht="15" customHeight="1" x14ac:dyDescent="0.2">
      <c r="A26" s="65"/>
      <c r="B26" s="65"/>
      <c r="C26" s="65"/>
      <c r="D26" s="65"/>
      <c r="E26" s="65"/>
      <c r="F26" s="65"/>
      <c r="G26" s="144"/>
    </row>
    <row r="27" spans="1:7" s="1" customFormat="1" ht="15" customHeight="1" x14ac:dyDescent="0.2">
      <c r="A27" s="67" t="s">
        <v>170</v>
      </c>
      <c r="B27" s="67"/>
      <c r="C27" s="67"/>
      <c r="D27" s="67"/>
      <c r="E27" s="67"/>
      <c r="F27" s="65"/>
      <c r="G27" s="144" t="s">
        <v>215</v>
      </c>
    </row>
    <row r="28" spans="1:7" s="1" customFormat="1" ht="15" customHeight="1" x14ac:dyDescent="0.2">
      <c r="A28" s="143" t="s">
        <v>220</v>
      </c>
      <c r="B28" s="143"/>
      <c r="C28" s="143"/>
      <c r="D28" s="143"/>
      <c r="E28" s="143"/>
      <c r="F28" s="65"/>
      <c r="G28" s="144"/>
    </row>
    <row r="29" spans="1:7" s="1" customFormat="1" ht="15" customHeight="1" x14ac:dyDescent="0.2">
      <c r="A29" s="144"/>
      <c r="B29" s="144"/>
      <c r="C29" s="144"/>
      <c r="D29" s="144"/>
      <c r="E29" s="144"/>
      <c r="F29" s="65"/>
      <c r="G29" s="144" t="s">
        <v>216</v>
      </c>
    </row>
    <row r="30" spans="1:7" s="1" customFormat="1" ht="15" customHeight="1" x14ac:dyDescent="0.2">
      <c r="A30" s="144"/>
      <c r="B30" s="144"/>
      <c r="C30" s="144"/>
      <c r="D30" s="144"/>
      <c r="E30" s="144"/>
      <c r="F30" s="65"/>
      <c r="G30" s="144"/>
    </row>
    <row r="31" spans="1:7" s="1" customFormat="1" ht="15" customHeight="1" x14ac:dyDescent="0.2">
      <c r="A31" s="63"/>
      <c r="B31" s="63"/>
      <c r="C31" s="63"/>
      <c r="D31" s="63"/>
      <c r="E31" s="63"/>
      <c r="F31" s="63"/>
    </row>
    <row r="32" spans="1:7" s="1" customFormat="1" ht="15" customHeight="1" x14ac:dyDescent="0.2">
      <c r="A32" s="63"/>
      <c r="B32" s="63"/>
      <c r="C32" s="63"/>
      <c r="D32" s="63"/>
      <c r="E32" s="63"/>
      <c r="F32" s="63"/>
    </row>
    <row r="33" spans="1:6" s="1" customFormat="1" ht="15" customHeight="1" x14ac:dyDescent="0.2">
      <c r="A33" s="63"/>
      <c r="B33" s="63"/>
      <c r="C33" s="63"/>
      <c r="D33" s="63"/>
      <c r="E33" s="63"/>
      <c r="F33" s="63"/>
    </row>
    <row r="34" spans="1:6" s="1" customFormat="1" ht="15" customHeight="1" x14ac:dyDescent="0.2">
      <c r="A34" s="63"/>
      <c r="B34" s="63"/>
      <c r="C34" s="63"/>
      <c r="D34" s="63"/>
      <c r="E34" s="63"/>
      <c r="F34" s="63"/>
    </row>
    <row r="35" spans="1:6" s="1" customFormat="1" ht="15" customHeight="1" x14ac:dyDescent="0.2">
      <c r="A35" s="63"/>
      <c r="B35" s="63"/>
      <c r="C35" s="63"/>
      <c r="D35" s="63"/>
      <c r="E35" s="63"/>
      <c r="F35" s="63"/>
    </row>
    <row r="36" spans="1:6" s="1" customFormat="1" ht="15" customHeight="1" x14ac:dyDescent="0.2">
      <c r="A36" s="63"/>
      <c r="B36" s="63"/>
      <c r="C36" s="63"/>
      <c r="D36" s="63"/>
      <c r="E36" s="63"/>
      <c r="F36" s="63"/>
    </row>
    <row r="37" spans="1:6" s="1" customFormat="1" ht="15" customHeight="1" x14ac:dyDescent="0.2">
      <c r="A37" s="63"/>
      <c r="B37" s="63"/>
      <c r="C37" s="63"/>
      <c r="D37" s="63"/>
      <c r="E37" s="63"/>
      <c r="F37" s="63"/>
    </row>
    <row r="38" spans="1:6" s="1" customFormat="1" ht="15" customHeight="1" x14ac:dyDescent="0.2">
      <c r="A38" s="63"/>
      <c r="B38" s="63"/>
      <c r="C38" s="63"/>
      <c r="D38" s="63"/>
      <c r="E38" s="63"/>
      <c r="F38" s="63"/>
    </row>
    <row r="39" spans="1:6" s="1" customFormat="1" ht="15" customHeight="1" x14ac:dyDescent="0.2">
      <c r="A39" s="63"/>
      <c r="B39" s="63"/>
      <c r="C39" s="63"/>
      <c r="D39" s="63"/>
      <c r="E39" s="63"/>
      <c r="F39" s="63"/>
    </row>
    <row r="40" spans="1:6" s="1" customFormat="1" ht="15" customHeight="1" x14ac:dyDescent="0.2">
      <c r="A40" s="91"/>
      <c r="B40" s="91"/>
      <c r="C40" s="91"/>
      <c r="D40" s="91"/>
      <c r="E40" s="91"/>
      <c r="F40" s="63"/>
    </row>
    <row r="41" spans="1:6" s="1" customFormat="1" ht="15" customHeight="1" x14ac:dyDescent="0.2">
      <c r="A41" s="91"/>
      <c r="B41" s="91"/>
      <c r="C41" s="91"/>
      <c r="D41" s="91"/>
      <c r="E41" s="91"/>
      <c r="F41" s="63"/>
    </row>
    <row r="42" spans="1:6" s="1" customFormat="1" ht="15" customHeight="1" x14ac:dyDescent="0.2"/>
    <row r="43" spans="1:6" s="1" customFormat="1" ht="15" customHeight="1" x14ac:dyDescent="0.2"/>
    <row r="44" spans="1:6" s="1" customFormat="1" ht="15" customHeight="1" x14ac:dyDescent="0.2"/>
    <row r="45" spans="1:6" s="1" customFormat="1" ht="15" customHeight="1" x14ac:dyDescent="0.2"/>
    <row r="46" spans="1:6" s="1" customFormat="1" ht="15" customHeight="1" x14ac:dyDescent="0.2"/>
    <row r="47" spans="1:6" s="1" customFormat="1" ht="15" customHeight="1" x14ac:dyDescent="0.2"/>
    <row r="48" spans="1:6" s="1" customFormat="1" ht="15" customHeight="1" x14ac:dyDescent="0.2"/>
    <row r="49" s="1" customFormat="1" ht="15" customHeight="1" x14ac:dyDescent="0.2"/>
    <row r="50" s="1" customFormat="1" ht="15" customHeight="1" x14ac:dyDescent="0.2"/>
    <row r="51" s="1" customFormat="1" ht="15" customHeight="1" x14ac:dyDescent="0.2"/>
    <row r="52" s="1" customFormat="1" ht="15" customHeight="1" x14ac:dyDescent="0.2"/>
    <row r="53" s="1" customFormat="1" ht="15" customHeight="1" x14ac:dyDescent="0.2"/>
    <row r="54" s="1" customFormat="1" ht="15" customHeight="1" x14ac:dyDescent="0.2"/>
    <row r="55" s="1" customFormat="1" ht="15" customHeight="1" x14ac:dyDescent="0.2"/>
    <row r="56" s="1" customFormat="1" ht="15" customHeight="1" x14ac:dyDescent="0.2"/>
    <row r="57" s="1" customFormat="1" ht="15" customHeight="1" x14ac:dyDescent="0.2"/>
    <row r="58" s="1" customFormat="1" ht="15" customHeight="1" x14ac:dyDescent="0.2"/>
    <row r="59" s="1" customFormat="1" ht="15" customHeight="1" x14ac:dyDescent="0.2"/>
    <row r="60" s="1" customFormat="1" ht="15" customHeight="1" x14ac:dyDescent="0.2"/>
    <row r="61" s="1" customFormat="1" ht="15" customHeight="1" x14ac:dyDescent="0.2"/>
    <row r="62" s="1" customFormat="1" ht="15" customHeight="1" x14ac:dyDescent="0.2"/>
    <row r="63" s="1" customFormat="1" ht="15" customHeight="1" x14ac:dyDescent="0.2"/>
    <row r="64" s="1" customFormat="1" ht="15" customHeight="1" x14ac:dyDescent="0.2"/>
    <row r="65" s="1" customFormat="1" ht="15" customHeight="1" x14ac:dyDescent="0.2"/>
    <row r="66" s="1" customFormat="1" ht="15" customHeight="1" x14ac:dyDescent="0.2"/>
    <row r="67" s="1" customFormat="1" ht="15" customHeight="1" x14ac:dyDescent="0.2"/>
    <row r="68" s="1" customFormat="1" ht="15" customHeight="1" x14ac:dyDescent="0.2"/>
    <row r="69" s="1" customFormat="1" ht="15" customHeight="1" x14ac:dyDescent="0.2"/>
    <row r="70" s="1" customFormat="1" ht="15" customHeight="1" x14ac:dyDescent="0.2"/>
    <row r="71" s="1" customFormat="1" ht="15" customHeight="1" x14ac:dyDescent="0.2"/>
    <row r="72" s="1" customFormat="1" ht="15" customHeight="1" x14ac:dyDescent="0.2"/>
    <row r="73" s="1" customFormat="1" ht="15" customHeight="1" x14ac:dyDescent="0.2"/>
    <row r="74" s="1" customFormat="1" ht="15" customHeight="1" x14ac:dyDescent="0.2"/>
    <row r="75" s="1" customFormat="1" ht="15" customHeight="1" x14ac:dyDescent="0.2"/>
    <row r="76" s="1" customFormat="1" ht="15" customHeight="1" x14ac:dyDescent="0.2"/>
    <row r="77" s="1" customFormat="1" ht="15" customHeight="1" x14ac:dyDescent="0.2"/>
    <row r="78" s="1" customFormat="1" ht="15" customHeight="1" x14ac:dyDescent="0.2"/>
    <row r="79" s="1" customFormat="1" ht="15" customHeight="1" x14ac:dyDescent="0.2"/>
    <row r="80" s="1" customFormat="1" ht="15" customHeight="1" x14ac:dyDescent="0.2"/>
    <row r="81" s="1" customFormat="1" ht="15" customHeight="1" x14ac:dyDescent="0.2"/>
    <row r="82" s="1" customFormat="1" ht="15" customHeight="1" x14ac:dyDescent="0.2"/>
    <row r="83" s="1" customFormat="1" ht="15" customHeight="1" x14ac:dyDescent="0.2"/>
    <row r="84" s="1" customFormat="1" ht="15" customHeight="1" x14ac:dyDescent="0.2"/>
    <row r="85" s="1" customFormat="1" ht="15" customHeight="1" x14ac:dyDescent="0.2"/>
    <row r="86" s="1" customFormat="1" ht="15" customHeight="1" x14ac:dyDescent="0.2"/>
    <row r="87" s="1" customFormat="1" ht="15" customHeight="1" x14ac:dyDescent="0.2"/>
    <row r="88" s="1" customFormat="1" ht="15" customHeight="1" x14ac:dyDescent="0.2"/>
    <row r="89" s="1" customFormat="1" ht="15" customHeight="1" x14ac:dyDescent="0.2"/>
    <row r="90" s="1" customFormat="1" ht="15" customHeight="1" x14ac:dyDescent="0.2"/>
    <row r="91" s="1" customFormat="1" ht="15" customHeight="1" x14ac:dyDescent="0.2"/>
    <row r="92" s="1" customFormat="1" ht="15" customHeight="1" x14ac:dyDescent="0.2"/>
    <row r="93" s="1" customFormat="1" ht="15" customHeight="1" x14ac:dyDescent="0.2"/>
    <row r="94" s="1" customFormat="1" ht="15" customHeight="1" x14ac:dyDescent="0.2"/>
    <row r="95" s="1" customFormat="1" ht="15" customHeight="1" x14ac:dyDescent="0.2"/>
    <row r="96" s="1" customFormat="1" ht="15" customHeight="1" x14ac:dyDescent="0.2"/>
    <row r="97" s="1" customFormat="1" ht="15" customHeight="1" x14ac:dyDescent="0.2"/>
    <row r="98" s="1" customFormat="1" ht="15" customHeight="1" x14ac:dyDescent="0.2"/>
    <row r="99" s="1" customFormat="1" ht="15" customHeight="1" x14ac:dyDescent="0.2"/>
    <row r="100" s="1" customFormat="1" ht="15" customHeight="1" x14ac:dyDescent="0.2"/>
    <row r="101" s="1" customFormat="1" ht="15" customHeight="1" x14ac:dyDescent="0.2"/>
    <row r="102" s="1" customFormat="1" ht="15" customHeight="1" x14ac:dyDescent="0.2"/>
    <row r="103" s="1" customFormat="1" ht="15" customHeight="1" x14ac:dyDescent="0.2"/>
    <row r="104" s="1" customFormat="1" ht="15" customHeight="1" x14ac:dyDescent="0.2"/>
    <row r="105" s="1" customFormat="1" ht="15" customHeight="1" x14ac:dyDescent="0.2"/>
    <row r="106" s="1" customFormat="1" ht="15" customHeight="1" x14ac:dyDescent="0.2"/>
    <row r="107" s="1" customFormat="1" ht="15" customHeight="1" x14ac:dyDescent="0.2"/>
    <row r="108" s="1" customFormat="1" ht="15" customHeight="1" x14ac:dyDescent="0.2"/>
    <row r="109" s="1" customFormat="1" ht="15" customHeight="1" x14ac:dyDescent="0.2"/>
    <row r="110" s="1" customFormat="1" ht="15" customHeight="1" x14ac:dyDescent="0.2"/>
    <row r="111" s="1" customFormat="1" ht="15" customHeight="1" x14ac:dyDescent="0.2"/>
    <row r="112" s="1" customFormat="1" ht="15" customHeight="1" x14ac:dyDescent="0.2"/>
    <row r="113" s="1" customFormat="1" ht="15" customHeight="1" x14ac:dyDescent="0.2"/>
    <row r="114" s="1" customFormat="1" ht="15" customHeight="1" x14ac:dyDescent="0.2"/>
    <row r="115" s="1" customFormat="1" ht="15" customHeight="1" x14ac:dyDescent="0.2"/>
    <row r="116" s="1" customFormat="1" ht="15" customHeight="1" x14ac:dyDescent="0.2"/>
    <row r="117" s="1" customFormat="1" ht="15" customHeight="1" x14ac:dyDescent="0.2"/>
    <row r="118" s="1" customFormat="1" ht="15" customHeight="1" x14ac:dyDescent="0.2"/>
    <row r="119" s="1" customFormat="1" ht="15" customHeight="1" x14ac:dyDescent="0.2"/>
    <row r="120" s="1" customFormat="1" ht="15" customHeight="1" x14ac:dyDescent="0.2"/>
    <row r="121" s="1" customFormat="1" ht="15" customHeight="1" x14ac:dyDescent="0.2"/>
    <row r="122" s="1" customFormat="1" ht="15" customHeight="1" x14ac:dyDescent="0.2"/>
    <row r="123" s="1" customFormat="1" ht="15" customHeight="1" x14ac:dyDescent="0.2"/>
    <row r="124" s="1" customFormat="1" ht="15" customHeight="1" x14ac:dyDescent="0.2"/>
    <row r="125" s="1" customFormat="1" ht="15" customHeight="1" x14ac:dyDescent="0.2"/>
    <row r="126" s="1" customFormat="1" ht="15" customHeight="1" x14ac:dyDescent="0.2"/>
    <row r="127" s="1" customFormat="1" ht="15" customHeight="1" x14ac:dyDescent="0.2"/>
    <row r="128" s="1" customFormat="1" ht="15" customHeight="1" x14ac:dyDescent="0.2"/>
    <row r="129" s="1" customFormat="1" ht="15" customHeight="1" x14ac:dyDescent="0.2"/>
    <row r="130" s="1" customFormat="1" ht="15" customHeight="1" x14ac:dyDescent="0.2"/>
    <row r="131" s="1" customFormat="1" ht="15" customHeight="1" x14ac:dyDescent="0.2"/>
    <row r="132" s="1" customFormat="1" ht="15" customHeight="1" x14ac:dyDescent="0.2"/>
    <row r="133" s="1" customFormat="1" ht="15" customHeight="1" x14ac:dyDescent="0.2"/>
    <row r="134" s="1" customFormat="1" ht="15" customHeight="1" x14ac:dyDescent="0.2"/>
    <row r="135" s="1" customFormat="1" ht="15" customHeight="1" x14ac:dyDescent="0.2"/>
    <row r="136" s="1" customFormat="1" ht="15" customHeight="1" x14ac:dyDescent="0.2"/>
    <row r="137" s="1" customFormat="1" ht="15" customHeight="1" x14ac:dyDescent="0.2"/>
    <row r="138" s="1" customFormat="1" ht="15" customHeight="1" x14ac:dyDescent="0.2"/>
    <row r="139" s="1" customFormat="1" ht="15" customHeight="1" x14ac:dyDescent="0.2"/>
    <row r="140" s="1" customFormat="1" ht="15" customHeight="1" x14ac:dyDescent="0.2"/>
    <row r="141" s="1" customFormat="1" ht="15" customHeight="1" x14ac:dyDescent="0.2"/>
    <row r="142" s="1" customFormat="1" ht="15" customHeight="1" x14ac:dyDescent="0.2"/>
    <row r="143" s="1" customFormat="1" ht="15" customHeight="1" x14ac:dyDescent="0.2"/>
    <row r="144" s="1" customFormat="1" ht="15" customHeight="1" x14ac:dyDescent="0.2"/>
    <row r="145" s="1" customFormat="1" ht="15" customHeight="1" x14ac:dyDescent="0.2"/>
    <row r="146" s="1" customFormat="1" ht="15" customHeight="1" x14ac:dyDescent="0.2"/>
    <row r="147" s="1" customFormat="1" ht="15" customHeight="1" x14ac:dyDescent="0.2"/>
    <row r="148" s="1" customFormat="1" ht="15" customHeight="1" x14ac:dyDescent="0.2"/>
    <row r="149" s="1" customFormat="1" ht="15" customHeight="1" x14ac:dyDescent="0.2"/>
    <row r="150" s="1" customFormat="1" ht="15" customHeight="1" x14ac:dyDescent="0.2"/>
    <row r="151" s="1" customFormat="1" ht="15" customHeight="1" x14ac:dyDescent="0.2"/>
    <row r="152" s="1" customFormat="1" ht="15" customHeight="1" x14ac:dyDescent="0.2"/>
    <row r="153" s="1" customFormat="1" ht="15" customHeight="1" x14ac:dyDescent="0.2"/>
    <row r="154" s="1" customFormat="1" ht="15" customHeight="1" x14ac:dyDescent="0.2"/>
    <row r="155" s="1" customFormat="1" ht="15" customHeight="1" x14ac:dyDescent="0.2"/>
    <row r="156" s="1" customFormat="1" ht="15" customHeight="1" x14ac:dyDescent="0.2"/>
    <row r="157" s="1" customFormat="1" ht="15" customHeight="1" x14ac:dyDescent="0.2"/>
    <row r="158" s="1" customFormat="1" ht="15" customHeight="1" x14ac:dyDescent="0.2"/>
    <row r="159" s="1" customFormat="1" ht="15" customHeight="1" x14ac:dyDescent="0.2"/>
    <row r="160" s="1" customFormat="1" ht="15" customHeight="1" x14ac:dyDescent="0.2"/>
    <row r="161" s="1" customFormat="1" ht="15" customHeight="1" x14ac:dyDescent="0.2"/>
    <row r="162" s="1" customFormat="1" ht="15" customHeight="1" x14ac:dyDescent="0.2"/>
    <row r="163" s="1" customFormat="1" ht="15" customHeight="1" x14ac:dyDescent="0.2"/>
    <row r="164" s="1" customFormat="1" ht="15" customHeight="1" x14ac:dyDescent="0.2"/>
    <row r="165" s="1" customFormat="1" ht="15" customHeight="1" x14ac:dyDescent="0.2"/>
    <row r="166" s="1" customFormat="1" ht="15" customHeight="1" x14ac:dyDescent="0.2"/>
    <row r="167" s="1" customFormat="1" ht="15" customHeight="1" x14ac:dyDescent="0.2"/>
    <row r="168" s="1" customFormat="1" ht="15" customHeight="1" x14ac:dyDescent="0.2"/>
    <row r="169" s="1" customFormat="1" ht="15" customHeight="1" x14ac:dyDescent="0.2"/>
    <row r="170" s="1" customFormat="1" ht="15" customHeight="1" x14ac:dyDescent="0.2"/>
    <row r="171" s="1" customFormat="1" ht="15" customHeight="1" x14ac:dyDescent="0.2"/>
    <row r="172" s="1" customFormat="1" ht="15" customHeight="1" x14ac:dyDescent="0.2"/>
    <row r="173" s="1" customFormat="1" ht="15" customHeight="1" x14ac:dyDescent="0.2"/>
    <row r="174" s="1" customFormat="1" ht="15" customHeight="1" x14ac:dyDescent="0.2"/>
    <row r="175" s="1" customFormat="1" ht="15" customHeight="1" x14ac:dyDescent="0.2"/>
    <row r="176" s="1" customFormat="1" ht="15" customHeight="1" x14ac:dyDescent="0.2"/>
    <row r="177" s="1" customFormat="1" ht="15" customHeight="1" x14ac:dyDescent="0.2"/>
    <row r="178" s="1" customFormat="1" ht="15" customHeight="1" x14ac:dyDescent="0.2"/>
    <row r="179" s="1" customFormat="1" ht="15" customHeight="1" x14ac:dyDescent="0.2"/>
    <row r="180" s="1" customFormat="1" ht="15" customHeight="1" x14ac:dyDescent="0.2"/>
    <row r="181" s="1" customFormat="1" ht="15" customHeight="1" x14ac:dyDescent="0.2"/>
    <row r="182" s="1" customFormat="1" ht="15" customHeight="1" x14ac:dyDescent="0.2"/>
    <row r="183" s="1" customFormat="1" ht="15" customHeight="1" x14ac:dyDescent="0.2"/>
    <row r="184" s="1" customFormat="1" ht="15" customHeight="1" x14ac:dyDescent="0.2"/>
    <row r="185" s="1" customFormat="1" ht="15" customHeight="1" x14ac:dyDescent="0.2"/>
    <row r="186" s="1" customFormat="1" ht="15" customHeight="1" x14ac:dyDescent="0.2"/>
    <row r="187" s="1" customFormat="1" ht="15" customHeight="1" x14ac:dyDescent="0.2"/>
    <row r="188" s="1" customFormat="1" ht="15" customHeight="1" x14ac:dyDescent="0.2"/>
    <row r="189" s="1" customFormat="1" ht="15" customHeight="1" x14ac:dyDescent="0.2"/>
    <row r="190" s="1" customFormat="1" ht="15" customHeight="1" x14ac:dyDescent="0.2"/>
    <row r="191" s="1" customFormat="1" ht="15" customHeight="1" x14ac:dyDescent="0.2"/>
    <row r="192" s="1" customFormat="1" ht="15" customHeight="1" x14ac:dyDescent="0.2"/>
    <row r="193" s="1" customFormat="1" ht="15" customHeight="1" x14ac:dyDescent="0.2"/>
    <row r="194" s="1" customFormat="1" ht="15" customHeight="1" x14ac:dyDescent="0.2"/>
    <row r="195" s="1" customFormat="1" ht="15" customHeight="1" x14ac:dyDescent="0.2"/>
    <row r="196" s="1" customFormat="1" ht="15" customHeight="1" x14ac:dyDescent="0.2"/>
    <row r="197" s="1" customFormat="1" ht="15" customHeight="1" x14ac:dyDescent="0.2"/>
    <row r="198" s="1" customFormat="1" ht="15" customHeight="1" x14ac:dyDescent="0.2"/>
    <row r="199" s="1" customFormat="1" ht="15" customHeight="1" x14ac:dyDescent="0.2"/>
    <row r="200" s="1" customFormat="1" ht="15" customHeight="1" x14ac:dyDescent="0.2"/>
    <row r="201" s="1" customFormat="1" ht="15" customHeight="1" x14ac:dyDescent="0.2"/>
    <row r="202" s="1" customFormat="1" ht="15" customHeight="1" x14ac:dyDescent="0.2"/>
    <row r="203" s="1" customFormat="1" ht="15" customHeight="1" x14ac:dyDescent="0.2"/>
    <row r="204" s="1" customFormat="1" ht="15" customHeight="1" x14ac:dyDescent="0.2"/>
    <row r="205" s="1" customFormat="1" ht="15" customHeight="1" x14ac:dyDescent="0.2"/>
    <row r="206" s="1" customFormat="1" ht="15" customHeight="1" x14ac:dyDescent="0.2"/>
    <row r="207" s="1" customFormat="1" ht="15" customHeight="1" x14ac:dyDescent="0.2"/>
    <row r="208" s="1" customFormat="1" ht="15" customHeight="1" x14ac:dyDescent="0.2"/>
    <row r="209" s="1" customFormat="1" ht="15" customHeight="1" x14ac:dyDescent="0.2"/>
    <row r="210" s="1" customFormat="1" ht="15" customHeight="1" x14ac:dyDescent="0.2"/>
    <row r="211" s="1" customFormat="1" ht="15" customHeight="1" x14ac:dyDescent="0.2"/>
    <row r="212" s="1" customFormat="1" ht="15" customHeight="1" x14ac:dyDescent="0.2"/>
    <row r="213" s="1" customFormat="1" ht="15" customHeight="1" x14ac:dyDescent="0.2"/>
    <row r="214" s="1" customFormat="1" ht="15" customHeight="1" x14ac:dyDescent="0.2"/>
    <row r="215" s="1" customFormat="1" ht="15" customHeight="1" x14ac:dyDescent="0.2"/>
    <row r="216" s="1" customFormat="1" ht="15" customHeight="1" x14ac:dyDescent="0.2"/>
    <row r="217" s="1" customFormat="1" ht="15" customHeight="1" x14ac:dyDescent="0.2"/>
    <row r="218" s="1" customFormat="1" ht="15" customHeight="1" x14ac:dyDescent="0.2"/>
    <row r="219" s="1" customFormat="1" ht="15" customHeight="1" x14ac:dyDescent="0.2"/>
    <row r="220" s="1" customFormat="1" ht="15" customHeight="1" x14ac:dyDescent="0.2"/>
    <row r="221" s="1" customFormat="1" ht="15" customHeight="1" x14ac:dyDescent="0.2"/>
    <row r="222" s="1" customFormat="1" ht="15" customHeight="1" x14ac:dyDescent="0.2"/>
    <row r="223" s="1" customFormat="1" ht="15" customHeight="1" x14ac:dyDescent="0.2"/>
    <row r="224" s="1" customFormat="1" ht="15" customHeight="1" x14ac:dyDescent="0.2"/>
    <row r="225" s="1" customFormat="1" ht="15" customHeight="1" x14ac:dyDescent="0.2"/>
    <row r="226" s="1" customFormat="1" ht="15" customHeight="1" x14ac:dyDescent="0.2"/>
    <row r="227" s="1" customFormat="1" ht="15" customHeight="1" x14ac:dyDescent="0.2"/>
    <row r="228" s="1" customFormat="1" ht="15" customHeight="1" x14ac:dyDescent="0.2"/>
    <row r="229" s="1" customFormat="1" ht="15" customHeight="1" x14ac:dyDescent="0.2"/>
    <row r="230" s="1" customFormat="1" ht="15" customHeight="1" x14ac:dyDescent="0.2"/>
    <row r="231" s="1" customFormat="1" ht="15" customHeight="1" x14ac:dyDescent="0.2"/>
    <row r="232" s="1" customFormat="1" ht="15" customHeight="1" x14ac:dyDescent="0.2"/>
    <row r="233" s="1" customFormat="1" ht="15" customHeight="1" x14ac:dyDescent="0.2"/>
    <row r="234" s="1" customFormat="1" ht="15" customHeight="1" x14ac:dyDescent="0.2"/>
    <row r="235" s="1" customFormat="1" ht="15" customHeight="1" x14ac:dyDescent="0.2"/>
    <row r="236" s="1" customFormat="1" ht="15" customHeight="1" x14ac:dyDescent="0.2"/>
    <row r="237" s="1" customFormat="1" ht="15" customHeight="1" x14ac:dyDescent="0.2"/>
    <row r="238" s="1" customFormat="1" ht="15" customHeight="1" x14ac:dyDescent="0.2"/>
    <row r="239" s="1" customFormat="1" ht="15" customHeight="1" x14ac:dyDescent="0.2"/>
    <row r="240" s="1" customFormat="1" ht="15" customHeight="1" x14ac:dyDescent="0.2"/>
    <row r="241" s="1" customFormat="1" ht="15" customHeight="1" x14ac:dyDescent="0.2"/>
    <row r="242" s="1" customFormat="1" ht="15" customHeight="1" x14ac:dyDescent="0.2"/>
    <row r="243" s="1" customFormat="1" ht="15" customHeight="1" x14ac:dyDescent="0.2"/>
    <row r="244" s="1" customFormat="1" ht="15" customHeight="1" x14ac:dyDescent="0.2"/>
    <row r="245" s="1" customFormat="1" ht="15" customHeight="1" x14ac:dyDescent="0.2"/>
    <row r="246" s="1" customFormat="1" ht="15" customHeight="1" x14ac:dyDescent="0.2"/>
    <row r="247" s="1" customFormat="1" ht="15" customHeight="1" x14ac:dyDescent="0.2"/>
    <row r="248" s="1" customFormat="1" ht="15" customHeight="1" x14ac:dyDescent="0.2"/>
    <row r="249" s="1" customFormat="1" ht="15" customHeight="1" x14ac:dyDescent="0.2"/>
    <row r="250" s="1" customFormat="1" ht="15" customHeight="1" x14ac:dyDescent="0.2"/>
    <row r="251" s="1" customFormat="1" ht="15" customHeight="1" x14ac:dyDescent="0.2"/>
    <row r="252" s="1" customFormat="1" ht="15" customHeight="1" x14ac:dyDescent="0.2"/>
    <row r="253" s="1" customFormat="1" ht="15" customHeight="1" x14ac:dyDescent="0.2"/>
    <row r="254" s="1" customFormat="1" ht="15" customHeight="1" x14ac:dyDescent="0.2"/>
    <row r="255" s="1" customFormat="1" ht="15" customHeight="1" x14ac:dyDescent="0.2"/>
    <row r="256" s="1" customFormat="1" ht="15" customHeight="1" x14ac:dyDescent="0.2"/>
    <row r="257" s="1" customFormat="1" ht="15" customHeight="1" x14ac:dyDescent="0.2"/>
    <row r="258" s="1" customFormat="1" ht="15" customHeight="1" x14ac:dyDescent="0.2"/>
    <row r="259" s="1" customFormat="1" ht="15" customHeight="1" x14ac:dyDescent="0.2"/>
    <row r="260" s="1" customFormat="1" ht="15" customHeight="1" x14ac:dyDescent="0.2"/>
    <row r="261" s="1" customFormat="1" ht="15" customHeight="1" x14ac:dyDescent="0.2"/>
    <row r="262" s="1" customFormat="1" ht="15" customHeight="1" x14ac:dyDescent="0.2"/>
    <row r="263" s="1" customFormat="1" ht="15" customHeight="1" x14ac:dyDescent="0.2"/>
    <row r="264" s="1" customFormat="1" ht="15" customHeight="1" x14ac:dyDescent="0.2"/>
    <row r="265" s="1" customFormat="1" ht="15" customHeight="1" x14ac:dyDescent="0.2"/>
    <row r="266" s="1" customFormat="1" ht="15" customHeight="1" x14ac:dyDescent="0.2"/>
    <row r="267" s="1" customFormat="1" ht="15" customHeight="1" x14ac:dyDescent="0.2"/>
    <row r="268" s="1" customFormat="1" ht="15" customHeight="1" x14ac:dyDescent="0.2"/>
    <row r="269" s="1" customFormat="1" ht="15" customHeight="1" x14ac:dyDescent="0.2"/>
    <row r="270" s="1" customFormat="1" ht="15" customHeight="1" x14ac:dyDescent="0.2"/>
    <row r="271" s="1" customFormat="1" ht="15" customHeight="1" x14ac:dyDescent="0.2"/>
    <row r="272" s="1" customFormat="1" ht="15" customHeight="1" x14ac:dyDescent="0.2"/>
    <row r="273" s="1" customFormat="1" ht="15" customHeight="1" x14ac:dyDescent="0.2"/>
    <row r="274" s="1" customFormat="1" ht="15" customHeight="1" x14ac:dyDescent="0.2"/>
    <row r="275" s="1" customFormat="1" ht="15" customHeight="1" x14ac:dyDescent="0.2"/>
    <row r="276" s="1" customFormat="1" ht="15" customHeight="1" x14ac:dyDescent="0.2"/>
    <row r="277" s="1" customFormat="1" ht="15" customHeight="1" x14ac:dyDescent="0.2"/>
    <row r="278" s="1" customFormat="1" ht="15" customHeight="1" x14ac:dyDescent="0.2"/>
    <row r="279" s="1" customFormat="1" ht="15" customHeight="1" x14ac:dyDescent="0.2"/>
    <row r="280" s="1" customFormat="1" ht="15" customHeight="1" x14ac:dyDescent="0.2"/>
    <row r="281" s="1" customFormat="1" ht="15" customHeight="1" x14ac:dyDescent="0.2"/>
    <row r="282" s="1" customFormat="1" ht="15" customHeight="1" x14ac:dyDescent="0.2"/>
    <row r="283" s="1" customFormat="1" ht="15" customHeight="1" x14ac:dyDescent="0.2"/>
    <row r="284" s="1" customFormat="1" ht="15" customHeight="1" x14ac:dyDescent="0.2"/>
    <row r="285" s="1" customFormat="1" ht="15" customHeight="1" x14ac:dyDescent="0.2"/>
    <row r="286" s="1" customFormat="1" ht="15" customHeight="1" x14ac:dyDescent="0.2"/>
    <row r="287" s="1" customFormat="1" ht="15" customHeight="1" x14ac:dyDescent="0.2"/>
    <row r="288" s="1" customFormat="1" ht="15" customHeight="1" x14ac:dyDescent="0.2"/>
    <row r="289" s="1" customFormat="1" ht="15" customHeight="1" x14ac:dyDescent="0.2"/>
    <row r="290" s="1" customFormat="1" ht="15" customHeight="1" x14ac:dyDescent="0.2"/>
    <row r="291" s="1" customFormat="1" ht="15" customHeight="1" x14ac:dyDescent="0.2"/>
    <row r="292" s="1" customFormat="1" ht="15" customHeight="1" x14ac:dyDescent="0.2"/>
    <row r="293" s="1" customFormat="1" ht="15" customHeight="1" x14ac:dyDescent="0.2"/>
    <row r="294" s="1" customFormat="1" ht="15" customHeight="1" x14ac:dyDescent="0.2"/>
    <row r="295" s="1" customFormat="1" ht="15" customHeight="1" x14ac:dyDescent="0.2"/>
    <row r="296" s="1" customFormat="1" ht="15" customHeight="1" x14ac:dyDescent="0.2"/>
    <row r="297" s="1" customFormat="1" ht="15" customHeight="1" x14ac:dyDescent="0.2"/>
    <row r="298" s="1" customFormat="1" ht="15" customHeight="1" x14ac:dyDescent="0.2"/>
    <row r="299" s="1" customFormat="1" ht="15" customHeight="1" x14ac:dyDescent="0.2"/>
    <row r="300" s="1" customFormat="1" ht="15" customHeight="1" x14ac:dyDescent="0.2"/>
    <row r="301" s="1" customFormat="1" ht="15" customHeight="1" x14ac:dyDescent="0.2"/>
    <row r="302" s="1" customFormat="1" ht="15" customHeight="1" x14ac:dyDescent="0.2"/>
    <row r="303" s="1" customFormat="1" ht="15" customHeight="1" x14ac:dyDescent="0.2"/>
    <row r="304" s="1" customFormat="1" ht="15" customHeight="1" x14ac:dyDescent="0.2"/>
    <row r="305" s="1" customFormat="1" ht="15" customHeight="1" x14ac:dyDescent="0.2"/>
    <row r="306" s="1" customFormat="1" ht="15" customHeight="1" x14ac:dyDescent="0.2"/>
    <row r="307" s="1" customFormat="1" ht="15" customHeight="1" x14ac:dyDescent="0.2"/>
    <row r="308" s="1" customFormat="1" ht="15" customHeight="1" x14ac:dyDescent="0.2"/>
    <row r="309" s="1" customFormat="1" ht="15" customHeight="1" x14ac:dyDescent="0.2"/>
  </sheetData>
  <sheetProtection selectLockedCells="1"/>
  <mergeCells count="8">
    <mergeCell ref="A1:G1"/>
    <mergeCell ref="A2:G2"/>
    <mergeCell ref="A28:E30"/>
    <mergeCell ref="G21:G22"/>
    <mergeCell ref="G23:G24"/>
    <mergeCell ref="G29:G30"/>
    <mergeCell ref="G27:G28"/>
    <mergeCell ref="G25:G26"/>
  </mergeCell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3073" r:id="rId4">
          <objectPr defaultSize="0" r:id="rId5">
            <anchor moveWithCells="1">
              <from>
                <xdr:col>6</xdr:col>
                <xdr:colOff>657225</xdr:colOff>
                <xdr:row>3</xdr:row>
                <xdr:rowOff>161925</xdr:rowOff>
              </from>
              <to>
                <xdr:col>6</xdr:col>
                <xdr:colOff>1123950</xdr:colOff>
                <xdr:row>6</xdr:row>
                <xdr:rowOff>28575</xdr:rowOff>
              </to>
            </anchor>
          </objectPr>
        </oleObject>
      </mc:Choice>
      <mc:Fallback>
        <oleObject progId="Equation.DSMT4" shapeId="3073" r:id="rId4"/>
      </mc:Fallback>
    </mc:AlternateContent>
    <mc:AlternateContent xmlns:mc="http://schemas.openxmlformats.org/markup-compatibility/2006">
      <mc:Choice Requires="x14">
        <oleObject progId="Equation.DSMT4" shapeId="3074" r:id="rId6">
          <objectPr defaultSize="0" r:id="rId7">
            <anchor moveWithCells="1">
              <from>
                <xdr:col>6</xdr:col>
                <xdr:colOff>657225</xdr:colOff>
                <xdr:row>7</xdr:row>
                <xdr:rowOff>66675</xdr:rowOff>
              </from>
              <to>
                <xdr:col>6</xdr:col>
                <xdr:colOff>1123950</xdr:colOff>
                <xdr:row>8</xdr:row>
                <xdr:rowOff>104775</xdr:rowOff>
              </to>
            </anchor>
          </objectPr>
        </oleObject>
      </mc:Choice>
      <mc:Fallback>
        <oleObject progId="Equation.DSMT4" shapeId="3074" r:id="rId6"/>
      </mc:Fallback>
    </mc:AlternateContent>
    <mc:AlternateContent xmlns:mc="http://schemas.openxmlformats.org/markup-compatibility/2006">
      <mc:Choice Requires="x14">
        <oleObject progId="Equation.DSMT4" shapeId="3075" r:id="rId8">
          <objectPr defaultSize="0" r:id="rId9">
            <anchor moveWithCells="1">
              <from>
                <xdr:col>6</xdr:col>
                <xdr:colOff>638175</xdr:colOff>
                <xdr:row>10</xdr:row>
                <xdr:rowOff>47625</xdr:rowOff>
              </from>
              <to>
                <xdr:col>6</xdr:col>
                <xdr:colOff>1133475</xdr:colOff>
                <xdr:row>11</xdr:row>
                <xdr:rowOff>85725</xdr:rowOff>
              </to>
            </anchor>
          </objectPr>
        </oleObject>
      </mc:Choice>
      <mc:Fallback>
        <oleObject progId="Equation.DSMT4" shapeId="3075" r:id="rId8"/>
      </mc:Fallback>
    </mc:AlternateContent>
    <mc:AlternateContent xmlns:mc="http://schemas.openxmlformats.org/markup-compatibility/2006">
      <mc:Choice Requires="x14">
        <oleObject progId="Equation.DSMT4" shapeId="3076" r:id="rId10">
          <objectPr defaultSize="0" r:id="rId11">
            <anchor moveWithCells="1">
              <from>
                <xdr:col>6</xdr:col>
                <xdr:colOff>647700</xdr:colOff>
                <xdr:row>13</xdr:row>
                <xdr:rowOff>47625</xdr:rowOff>
              </from>
              <to>
                <xdr:col>6</xdr:col>
                <xdr:colOff>1133475</xdr:colOff>
                <xdr:row>14</xdr:row>
                <xdr:rowOff>85725</xdr:rowOff>
              </to>
            </anchor>
          </objectPr>
        </oleObject>
      </mc:Choice>
      <mc:Fallback>
        <oleObject progId="Equation.DSMT4" shapeId="3076" r:id="rId10"/>
      </mc:Fallback>
    </mc:AlternateContent>
    <mc:AlternateContent xmlns:mc="http://schemas.openxmlformats.org/markup-compatibility/2006">
      <mc:Choice Requires="x14">
        <oleObject progId="Equation.DSMT4" shapeId="3077" r:id="rId12">
          <objectPr defaultSize="0" r:id="rId13">
            <anchor moveWithCells="1">
              <from>
                <xdr:col>6</xdr:col>
                <xdr:colOff>800100</xdr:colOff>
                <xdr:row>16</xdr:row>
                <xdr:rowOff>9525</xdr:rowOff>
              </from>
              <to>
                <xdr:col>6</xdr:col>
                <xdr:colOff>1000125</xdr:colOff>
                <xdr:row>18</xdr:row>
                <xdr:rowOff>28575</xdr:rowOff>
              </to>
            </anchor>
          </objectPr>
        </oleObject>
      </mc:Choice>
      <mc:Fallback>
        <oleObject progId="Equation.DSMT4" shapeId="3077" r:id="rId12"/>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showGridLines="0" view="pageBreakPreview" zoomScale="103" zoomScaleNormal="100" zoomScaleSheetLayoutView="47" workbookViewId="0">
      <selection activeCell="B12" sqref="B12"/>
    </sheetView>
  </sheetViews>
  <sheetFormatPr defaultRowHeight="12.75" x14ac:dyDescent="0.2"/>
  <cols>
    <col min="1" max="4" width="16.6640625" style="66" customWidth="1"/>
    <col min="5" max="5" width="41.6640625" style="66" customWidth="1"/>
    <col min="6" max="6" width="16.1640625" style="66" customWidth="1"/>
    <col min="7" max="7" width="4" style="66" customWidth="1"/>
    <col min="8" max="8" width="23.6640625" style="66" customWidth="1"/>
    <col min="9" max="9" width="6.6640625" style="66" customWidth="1"/>
    <col min="10" max="10" width="10.83203125" style="66" customWidth="1"/>
    <col min="11" max="12" width="10" style="66" customWidth="1"/>
    <col min="13" max="13" width="1.6640625" style="66" customWidth="1"/>
    <col min="14" max="14" width="47" style="66" customWidth="1"/>
    <col min="15" max="27" width="9.33203125" style="66"/>
    <col min="28" max="28" width="33.5" style="66" bestFit="1" customWidth="1"/>
    <col min="29" max="29" width="33.5" style="66" customWidth="1"/>
    <col min="30" max="30" width="25" style="66" bestFit="1" customWidth="1"/>
    <col min="31" max="31" width="27.6640625" style="66" bestFit="1" customWidth="1"/>
    <col min="32" max="32" width="12.6640625" style="66" bestFit="1" customWidth="1"/>
    <col min="33" max="34" width="18.83203125" style="66" bestFit="1" customWidth="1"/>
    <col min="35" max="35" width="15.33203125" style="66" bestFit="1" customWidth="1"/>
    <col min="36" max="36" width="9.33203125" style="66"/>
    <col min="37" max="37" width="12.5" style="66" bestFit="1" customWidth="1"/>
    <col min="38" max="16384" width="9.33203125" style="66"/>
  </cols>
  <sheetData>
    <row r="1" spans="1:43" ht="30" customHeight="1" x14ac:dyDescent="0.2">
      <c r="A1" s="145" t="str">
        <f>"3 - AR No. "&amp;'[1]Database Export'!A3&amp;" - Incentives"</f>
        <v>3 - AR No. 1 - Incentives</v>
      </c>
      <c r="B1" s="146"/>
      <c r="C1" s="146"/>
      <c r="D1" s="146"/>
      <c r="E1" s="146"/>
      <c r="F1" s="147"/>
      <c r="G1" s="147"/>
      <c r="W1" s="148"/>
      <c r="X1" s="148"/>
      <c r="Y1" s="148"/>
      <c r="Z1" s="148"/>
      <c r="AA1" s="148"/>
      <c r="AB1" s="148"/>
      <c r="AC1" s="148"/>
      <c r="AD1" s="148"/>
      <c r="AE1" s="148"/>
      <c r="AF1" s="148"/>
      <c r="AG1" s="148"/>
      <c r="AH1" s="148"/>
      <c r="AI1" s="148"/>
      <c r="AJ1" s="148"/>
      <c r="AK1" s="148"/>
      <c r="AL1" s="148"/>
      <c r="AM1" s="148"/>
      <c r="AN1" s="148"/>
    </row>
    <row r="2" spans="1:43" s="94" customFormat="1" ht="15" customHeight="1" x14ac:dyDescent="0.2">
      <c r="A2" s="149" t="str">
        <f>Narrative!A2</f>
        <v>Improve Pump Efficiency Template style 2015</v>
      </c>
      <c r="B2" s="150"/>
      <c r="C2" s="150"/>
      <c r="D2" s="150"/>
      <c r="E2" s="150"/>
      <c r="F2" s="64"/>
      <c r="G2" s="64"/>
      <c r="I2" s="66"/>
      <c r="J2" s="66"/>
      <c r="K2" s="66"/>
      <c r="L2" s="66"/>
      <c r="M2" s="66"/>
      <c r="N2" s="66"/>
      <c r="O2" s="66"/>
      <c r="P2" s="66"/>
      <c r="Q2" s="66"/>
      <c r="R2" s="66"/>
      <c r="S2" s="66"/>
      <c r="T2" s="66"/>
      <c r="U2" s="66"/>
      <c r="V2" s="66"/>
      <c r="W2" s="148"/>
      <c r="X2" s="148"/>
      <c r="Y2" s="148"/>
      <c r="Z2" s="148"/>
      <c r="AA2" s="148"/>
      <c r="AB2" s="148"/>
      <c r="AC2" s="148"/>
      <c r="AD2" s="148"/>
      <c r="AE2" s="148"/>
      <c r="AF2" s="148"/>
      <c r="AG2" s="148"/>
      <c r="AH2" s="148"/>
      <c r="AI2" s="148"/>
      <c r="AJ2" s="148"/>
      <c r="AK2" s="148"/>
      <c r="AL2" s="148"/>
      <c r="AM2" s="148"/>
      <c r="AN2" s="148"/>
      <c r="AO2" s="148"/>
      <c r="AP2" s="66"/>
      <c r="AQ2" s="66"/>
    </row>
    <row r="3" spans="1:43" ht="15" customHeight="1" x14ac:dyDescent="0.2">
      <c r="A3" s="67" t="s">
        <v>239</v>
      </c>
      <c r="B3" s="151"/>
      <c r="C3" s="67"/>
      <c r="D3" s="67"/>
      <c r="E3" s="67"/>
      <c r="H3" s="152"/>
      <c r="W3" s="148"/>
      <c r="X3" s="148"/>
      <c r="Y3" s="148"/>
      <c r="Z3" s="148"/>
      <c r="AA3" s="148"/>
      <c r="AB3" s="148"/>
      <c r="AC3" s="148"/>
      <c r="AD3" s="148"/>
      <c r="AE3" s="148"/>
      <c r="AF3" s="148"/>
      <c r="AG3" s="148"/>
      <c r="AH3" s="148"/>
      <c r="AI3" s="148"/>
      <c r="AJ3" s="148"/>
      <c r="AK3" s="148"/>
      <c r="AL3" s="148"/>
      <c r="AM3" s="148"/>
      <c r="AN3" s="148"/>
      <c r="AO3" s="148"/>
    </row>
    <row r="4" spans="1:43" ht="15" customHeight="1" x14ac:dyDescent="0.2">
      <c r="A4" s="93" t="s">
        <v>34</v>
      </c>
      <c r="C4" s="153">
        <f>Analysis!C24</f>
        <v>5000</v>
      </c>
      <c r="G4" s="154" t="s">
        <v>240</v>
      </c>
      <c r="H4" s="154"/>
      <c r="I4" s="154"/>
      <c r="J4" s="154"/>
      <c r="K4" s="154"/>
      <c r="L4" s="154"/>
      <c r="M4" s="154"/>
      <c r="N4" s="154"/>
      <c r="W4" s="155"/>
      <c r="X4" s="148"/>
      <c r="Y4" s="148"/>
      <c r="Z4" s="148"/>
      <c r="AA4" s="148"/>
      <c r="AB4" s="148"/>
      <c r="AC4" s="148"/>
      <c r="AD4" s="148"/>
      <c r="AE4" s="148"/>
      <c r="AF4" s="148"/>
      <c r="AG4" s="148"/>
      <c r="AH4" s="148"/>
      <c r="AI4" s="148"/>
      <c r="AJ4" s="148"/>
      <c r="AK4" s="148"/>
      <c r="AL4" s="148"/>
      <c r="AM4" s="148"/>
      <c r="AN4" s="148"/>
    </row>
    <row r="5" spans="1:43" ht="15" customHeight="1" x14ac:dyDescent="0.2">
      <c r="A5" s="93" t="s">
        <v>241</v>
      </c>
      <c r="C5" s="153">
        <f>Analysis!C23</f>
        <v>666.66666666666652</v>
      </c>
      <c r="D5" s="75" t="s">
        <v>242</v>
      </c>
      <c r="G5" s="87" t="s">
        <v>169</v>
      </c>
      <c r="H5" s="156" t="s">
        <v>243</v>
      </c>
      <c r="I5" s="157" t="s">
        <v>244</v>
      </c>
      <c r="J5" s="157"/>
      <c r="K5" s="157"/>
      <c r="L5" s="157"/>
      <c r="M5" s="157"/>
      <c r="N5" s="157"/>
      <c r="O5" s="158"/>
      <c r="P5" s="158"/>
      <c r="Q5" s="158"/>
      <c r="R5" s="158"/>
      <c r="S5" s="158"/>
      <c r="T5" s="158"/>
      <c r="U5" s="158"/>
      <c r="V5" s="158"/>
      <c r="W5" s="158"/>
      <c r="X5" s="158"/>
      <c r="Y5" s="158"/>
      <c r="Z5" s="158"/>
      <c r="AA5" s="158"/>
      <c r="AB5" s="158"/>
      <c r="AC5" s="158"/>
      <c r="AD5" s="158"/>
      <c r="AE5" s="158"/>
      <c r="AF5" s="158"/>
      <c r="AG5" s="158"/>
      <c r="AH5" s="158"/>
      <c r="AI5" s="158"/>
      <c r="AJ5" s="158"/>
      <c r="AK5" s="148"/>
      <c r="AL5" s="148"/>
      <c r="AM5" s="148"/>
      <c r="AN5" s="148"/>
    </row>
    <row r="6" spans="1:43" ht="15" customHeight="1" x14ac:dyDescent="0.2">
      <c r="A6" s="93" t="s">
        <v>245</v>
      </c>
      <c r="C6" s="76">
        <f>C4/C5</f>
        <v>7.5000000000000018</v>
      </c>
      <c r="D6" s="75" t="s">
        <v>246</v>
      </c>
      <c r="F6" s="159"/>
      <c r="G6" s="87" t="s">
        <v>169</v>
      </c>
      <c r="H6" s="160" t="s">
        <v>247</v>
      </c>
      <c r="I6" s="157" t="s">
        <v>248</v>
      </c>
      <c r="J6" s="157"/>
      <c r="K6" s="157"/>
      <c r="L6" s="157"/>
      <c r="M6" s="157"/>
      <c r="N6" s="157"/>
      <c r="O6" s="158"/>
      <c r="P6" s="158"/>
      <c r="Q6" s="158"/>
      <c r="R6" s="158"/>
      <c r="S6" s="158"/>
      <c r="T6" s="158"/>
      <c r="U6" s="158"/>
      <c r="V6" s="158"/>
      <c r="W6" s="158"/>
      <c r="X6" s="158"/>
      <c r="Y6" s="158"/>
      <c r="Z6" s="158"/>
      <c r="AA6" s="158"/>
      <c r="AB6" s="158"/>
      <c r="AC6" s="158"/>
      <c r="AD6" s="158"/>
      <c r="AE6" s="158"/>
      <c r="AF6" s="158"/>
      <c r="AG6" s="158"/>
      <c r="AH6" s="158"/>
      <c r="AI6" s="158"/>
      <c r="AJ6" s="158"/>
      <c r="AK6" s="148"/>
      <c r="AL6" s="148"/>
      <c r="AM6" s="148"/>
      <c r="AN6" s="148"/>
    </row>
    <row r="7" spans="1:43" ht="15" customHeight="1" x14ac:dyDescent="0.2">
      <c r="A7" s="161"/>
      <c r="B7" s="162"/>
      <c r="G7" s="87" t="s">
        <v>169</v>
      </c>
      <c r="H7" s="160" t="s">
        <v>249</v>
      </c>
      <c r="I7" s="157" t="s">
        <v>250</v>
      </c>
      <c r="J7" s="157"/>
      <c r="K7" s="157"/>
      <c r="L7" s="157"/>
      <c r="M7" s="157"/>
      <c r="N7" s="157"/>
      <c r="O7" s="158"/>
      <c r="P7" s="158"/>
      <c r="Q7" s="158"/>
      <c r="R7" s="158"/>
      <c r="S7" s="158"/>
      <c r="T7" s="158"/>
      <c r="U7" s="158"/>
      <c r="V7" s="158"/>
      <c r="W7" s="158"/>
      <c r="X7" s="158"/>
      <c r="Y7" s="158"/>
      <c r="Z7" s="158"/>
      <c r="AA7" s="158"/>
      <c r="AB7" s="158"/>
      <c r="AC7" s="158"/>
      <c r="AD7" s="158"/>
      <c r="AE7" s="158"/>
      <c r="AF7" s="158"/>
      <c r="AG7" s="158"/>
      <c r="AH7" s="158"/>
      <c r="AI7" s="158"/>
      <c r="AJ7" s="158"/>
      <c r="AK7" s="148"/>
      <c r="AL7" s="148"/>
      <c r="AM7" s="148"/>
      <c r="AN7" s="148"/>
    </row>
    <row r="8" spans="1:43" ht="15" customHeight="1" x14ac:dyDescent="0.2">
      <c r="A8" s="95" t="s">
        <v>251</v>
      </c>
      <c r="B8" s="95"/>
      <c r="C8" s="95"/>
      <c r="D8" s="95"/>
      <c r="E8" s="95"/>
      <c r="F8" s="94"/>
      <c r="G8" s="99"/>
      <c r="H8" s="99"/>
      <c r="I8" s="99"/>
      <c r="J8" s="99"/>
      <c r="K8" s="99"/>
      <c r="L8" s="99"/>
      <c r="M8" s="99"/>
      <c r="N8" s="99"/>
      <c r="O8" s="163"/>
      <c r="P8" s="163"/>
      <c r="Q8" s="163"/>
      <c r="R8" s="163"/>
      <c r="S8" s="163"/>
      <c r="T8" s="163"/>
      <c r="U8" s="163"/>
      <c r="V8" s="163"/>
      <c r="W8" s="155"/>
      <c r="X8" s="148"/>
      <c r="Y8" s="148"/>
      <c r="Z8" s="148"/>
      <c r="AA8" s="148"/>
      <c r="AB8" s="148"/>
      <c r="AC8" s="148"/>
      <c r="AD8" s="148"/>
      <c r="AE8" s="148"/>
      <c r="AF8" s="148"/>
      <c r="AG8" s="148"/>
      <c r="AH8" s="148"/>
      <c r="AI8" s="148"/>
      <c r="AJ8" s="148"/>
      <c r="AK8" s="148"/>
      <c r="AL8" s="148"/>
      <c r="AM8" s="148"/>
      <c r="AN8" s="148"/>
    </row>
    <row r="9" spans="1:43" ht="15" customHeight="1" x14ac:dyDescent="0.2">
      <c r="A9" s="164" t="s">
        <v>149</v>
      </c>
      <c r="B9" s="165" t="s">
        <v>252</v>
      </c>
      <c r="C9" s="165" t="s">
        <v>253</v>
      </c>
      <c r="D9" s="166" t="s">
        <v>254</v>
      </c>
      <c r="E9" s="167" t="s">
        <v>170</v>
      </c>
      <c r="F9" s="166"/>
      <c r="G9" s="87"/>
      <c r="H9" s="168"/>
      <c r="I9" s="169"/>
      <c r="J9" s="157"/>
      <c r="K9" s="157"/>
      <c r="L9" s="157"/>
      <c r="M9" s="157"/>
      <c r="N9" s="157"/>
      <c r="O9" s="163"/>
      <c r="P9" s="163"/>
      <c r="Q9" s="163"/>
      <c r="R9" s="163"/>
      <c r="S9" s="163"/>
      <c r="T9" s="163"/>
      <c r="U9" s="163"/>
      <c r="V9" s="163"/>
      <c r="W9" s="155"/>
      <c r="X9" s="148"/>
      <c r="Y9" s="148"/>
      <c r="Z9" s="148"/>
      <c r="AA9" s="148"/>
      <c r="AB9" s="148"/>
      <c r="AC9" s="148"/>
      <c r="AD9" s="148"/>
      <c r="AE9" s="148"/>
      <c r="AF9" s="148"/>
      <c r="AG9" s="148"/>
      <c r="AH9" s="148"/>
      <c r="AI9" s="148"/>
      <c r="AJ9" s="148"/>
      <c r="AK9" s="148"/>
      <c r="AL9" s="148"/>
      <c r="AM9" s="148"/>
      <c r="AN9" s="148"/>
    </row>
    <row r="10" spans="1:43" ht="15" customHeight="1" x14ac:dyDescent="0.2">
      <c r="A10" s="170"/>
      <c r="B10" s="170"/>
      <c r="C10" s="170"/>
      <c r="D10" s="170" t="s">
        <v>255</v>
      </c>
      <c r="E10" s="170"/>
      <c r="F10" s="171"/>
      <c r="G10" s="154" t="s">
        <v>256</v>
      </c>
      <c r="H10" s="154"/>
      <c r="I10" s="154"/>
      <c r="J10" s="154"/>
      <c r="K10" s="154"/>
      <c r="L10" s="154"/>
      <c r="M10" s="154"/>
      <c r="N10" s="154"/>
      <c r="O10" s="163"/>
      <c r="P10" s="163"/>
      <c r="Q10" s="163"/>
      <c r="R10" s="163"/>
      <c r="S10" s="163"/>
      <c r="T10" s="163"/>
      <c r="U10" s="163"/>
      <c r="V10" s="163"/>
      <c r="W10" s="155"/>
      <c r="X10" s="148"/>
      <c r="Y10" s="148"/>
      <c r="Z10" s="148"/>
      <c r="AA10" s="148"/>
      <c r="AB10" s="148"/>
      <c r="AC10" s="148"/>
      <c r="AD10" s="148"/>
      <c r="AE10" s="148"/>
      <c r="AF10" s="148"/>
      <c r="AG10" s="148"/>
      <c r="AH10" s="148"/>
      <c r="AI10" s="148"/>
      <c r="AJ10" s="148"/>
      <c r="AK10" s="148"/>
      <c r="AL10" s="148"/>
      <c r="AM10" s="148"/>
      <c r="AN10" s="148"/>
    </row>
    <row r="11" spans="1:43" ht="15" customHeight="1" x14ac:dyDescent="0.2">
      <c r="A11" s="172"/>
      <c r="B11" s="173">
        <v>1000</v>
      </c>
      <c r="C11" s="173" t="str">
        <f>IF(A11="","",$C$4-B11)</f>
        <v/>
      </c>
      <c r="D11" s="174" t="str">
        <f>IF(A11="","",C11/$C$5)</f>
        <v/>
      </c>
      <c r="E11" s="175"/>
      <c r="F11" s="176" t="str">
        <f>IF(A11="","&lt;&lt;HIDE ROW","")</f>
        <v>&lt;&lt;HIDE ROW</v>
      </c>
      <c r="G11" s="176"/>
      <c r="H11" s="157" t="s">
        <v>257</v>
      </c>
      <c r="I11" s="157"/>
      <c r="J11" s="157"/>
      <c r="K11" s="157"/>
      <c r="L11" s="157"/>
      <c r="M11" s="157"/>
      <c r="N11" s="157"/>
      <c r="O11" s="163"/>
      <c r="P11" s="163"/>
      <c r="Q11" s="163"/>
      <c r="R11" s="163"/>
      <c r="S11" s="163"/>
      <c r="T11" s="163"/>
      <c r="U11" s="163"/>
      <c r="V11" s="163"/>
      <c r="W11" s="155"/>
      <c r="X11" s="148"/>
      <c r="Y11" s="148"/>
      <c r="Z11" s="148"/>
      <c r="AA11" s="148"/>
      <c r="AB11" s="148"/>
      <c r="AC11" s="148"/>
      <c r="AD11" s="148"/>
      <c r="AE11" s="148"/>
      <c r="AF11" s="148"/>
      <c r="AG11" s="148"/>
      <c r="AH11" s="148"/>
      <c r="AI11" s="148"/>
      <c r="AJ11" s="148"/>
      <c r="AK11" s="148"/>
      <c r="AL11" s="148"/>
      <c r="AM11" s="148"/>
      <c r="AN11" s="148"/>
    </row>
    <row r="12" spans="1:43" ht="15" customHeight="1" x14ac:dyDescent="0.2">
      <c r="A12" s="172"/>
      <c r="B12" s="173"/>
      <c r="C12" s="173" t="str">
        <f>IF(A12="","",C11-B12)</f>
        <v/>
      </c>
      <c r="D12" s="174" t="str">
        <f>IF(A12="","",C12/$C$5)</f>
        <v/>
      </c>
      <c r="E12" s="175"/>
      <c r="F12" s="176" t="str">
        <f t="shared" ref="F12:F15" si="0">IF(A12="","&lt;&lt;HIDE ROW","")</f>
        <v>&lt;&lt;HIDE ROW</v>
      </c>
      <c r="G12" s="176"/>
      <c r="H12" s="157"/>
      <c r="I12" s="157"/>
      <c r="J12" s="157"/>
      <c r="K12" s="157"/>
      <c r="L12" s="157"/>
      <c r="M12" s="157"/>
      <c r="N12" s="157"/>
      <c r="O12" s="163"/>
      <c r="P12" s="163"/>
      <c r="Q12" s="163"/>
      <c r="R12" s="163"/>
      <c r="S12" s="163"/>
      <c r="T12" s="163"/>
      <c r="U12" s="163"/>
      <c r="V12" s="163"/>
      <c r="W12" s="155"/>
      <c r="X12" s="148"/>
      <c r="Y12" s="148"/>
      <c r="Z12" s="148"/>
      <c r="AA12" s="148"/>
      <c r="AB12" s="148"/>
      <c r="AC12" s="148"/>
      <c r="AD12" s="148"/>
      <c r="AE12" s="148"/>
      <c r="AF12" s="148"/>
      <c r="AG12" s="148"/>
      <c r="AH12" s="148"/>
      <c r="AI12" s="148"/>
      <c r="AJ12" s="148"/>
      <c r="AK12" s="148"/>
      <c r="AL12" s="148"/>
      <c r="AM12" s="148"/>
      <c r="AN12" s="148"/>
    </row>
    <row r="13" spans="1:43" ht="15" customHeight="1" x14ac:dyDescent="0.2">
      <c r="A13" s="172"/>
      <c r="B13" s="173"/>
      <c r="C13" s="173" t="str">
        <f>IF(A13="","",C12-B13)</f>
        <v/>
      </c>
      <c r="D13" s="174" t="str">
        <f>IF(A13="","",C13/$C$5)</f>
        <v/>
      </c>
      <c r="E13" s="175"/>
      <c r="F13" s="176" t="str">
        <f t="shared" si="0"/>
        <v>&lt;&lt;HIDE ROW</v>
      </c>
      <c r="G13" s="176"/>
      <c r="H13" s="157"/>
      <c r="I13" s="157"/>
      <c r="J13" s="157"/>
      <c r="K13" s="157"/>
      <c r="L13" s="157"/>
      <c r="M13" s="157"/>
      <c r="N13" s="157"/>
      <c r="O13" s="163"/>
      <c r="P13" s="163"/>
      <c r="Q13" s="163"/>
      <c r="R13" s="163"/>
      <c r="S13" s="163"/>
      <c r="T13" s="163"/>
      <c r="U13" s="163"/>
      <c r="V13" s="163"/>
      <c r="W13" s="155"/>
      <c r="X13" s="148"/>
      <c r="Y13" s="148"/>
      <c r="Z13" s="148"/>
      <c r="AA13" s="148"/>
      <c r="AB13" s="148"/>
      <c r="AC13" s="148"/>
      <c r="AD13" s="148"/>
      <c r="AE13" s="148"/>
      <c r="AF13" s="148"/>
      <c r="AG13" s="148"/>
      <c r="AH13" s="148"/>
      <c r="AI13" s="148"/>
      <c r="AJ13" s="148"/>
      <c r="AK13" s="148"/>
      <c r="AL13" s="148"/>
      <c r="AM13" s="148"/>
      <c r="AN13" s="148"/>
    </row>
    <row r="14" spans="1:43" ht="15" customHeight="1" x14ac:dyDescent="0.2">
      <c r="A14" s="172"/>
      <c r="B14" s="173"/>
      <c r="C14" s="173" t="str">
        <f>IF(A14="","",C13-B14)</f>
        <v/>
      </c>
      <c r="D14" s="174" t="str">
        <f>IF(A14="","",C14/$C$5)</f>
        <v/>
      </c>
      <c r="E14" s="175"/>
      <c r="F14" s="176" t="str">
        <f t="shared" si="0"/>
        <v>&lt;&lt;HIDE ROW</v>
      </c>
      <c r="G14" s="176"/>
      <c r="H14" s="157"/>
      <c r="I14" s="157"/>
      <c r="J14" s="157"/>
      <c r="K14" s="157"/>
      <c r="L14" s="157"/>
      <c r="M14" s="157"/>
      <c r="N14" s="157"/>
      <c r="O14" s="163"/>
      <c r="P14" s="163"/>
      <c r="Q14" s="163"/>
      <c r="R14" s="163"/>
      <c r="S14" s="163"/>
      <c r="T14" s="163"/>
      <c r="U14" s="163"/>
      <c r="V14" s="163"/>
      <c r="W14" s="155"/>
      <c r="X14" s="148"/>
      <c r="Y14" s="148"/>
      <c r="Z14" s="148"/>
      <c r="AA14" s="148"/>
      <c r="AB14" s="148"/>
      <c r="AC14" s="148"/>
      <c r="AD14" s="148"/>
      <c r="AE14" s="148"/>
      <c r="AF14" s="148"/>
      <c r="AG14" s="148"/>
      <c r="AH14" s="148"/>
      <c r="AI14" s="148"/>
      <c r="AJ14" s="148"/>
      <c r="AK14" s="148"/>
      <c r="AL14" s="148"/>
      <c r="AM14" s="148"/>
      <c r="AN14" s="148"/>
    </row>
    <row r="15" spans="1:43" ht="15" customHeight="1" x14ac:dyDescent="0.2">
      <c r="A15" s="172"/>
      <c r="B15" s="173"/>
      <c r="C15" s="173" t="str">
        <f>IF(A15="","",C14-B15)</f>
        <v/>
      </c>
      <c r="D15" s="174" t="str">
        <f>IF(A15="","",C15/$C$5)</f>
        <v/>
      </c>
      <c r="E15" s="175"/>
      <c r="F15" s="176" t="str">
        <f t="shared" si="0"/>
        <v>&lt;&lt;HIDE ROW</v>
      </c>
      <c r="G15" s="176"/>
      <c r="H15" s="157"/>
      <c r="I15" s="157"/>
      <c r="J15" s="157"/>
      <c r="K15" s="157"/>
      <c r="L15" s="157"/>
      <c r="M15" s="157"/>
      <c r="N15" s="157"/>
      <c r="O15" s="163"/>
      <c r="P15" s="163"/>
      <c r="Q15" s="163"/>
      <c r="R15" s="163"/>
      <c r="S15" s="163"/>
      <c r="T15" s="163"/>
      <c r="U15" s="163"/>
      <c r="V15" s="163"/>
      <c r="W15" s="155"/>
      <c r="X15" s="148"/>
      <c r="Y15" s="148"/>
      <c r="Z15" s="148"/>
      <c r="AA15" s="148"/>
      <c r="AB15" s="148"/>
      <c r="AC15" s="148"/>
      <c r="AD15" s="148"/>
      <c r="AE15" s="148"/>
      <c r="AF15" s="148"/>
      <c r="AG15" s="148"/>
      <c r="AH15" s="148"/>
      <c r="AI15" s="148"/>
      <c r="AJ15" s="148"/>
      <c r="AK15" s="148"/>
      <c r="AL15" s="148"/>
      <c r="AM15" s="148"/>
      <c r="AN15" s="148"/>
    </row>
    <row r="16" spans="1:43" ht="15" customHeight="1" x14ac:dyDescent="0.2">
      <c r="A16" s="177" t="s">
        <v>258</v>
      </c>
      <c r="B16" s="178">
        <f>SUM(B11:B15)</f>
        <v>1000</v>
      </c>
      <c r="C16" s="178">
        <f>C4-B16</f>
        <v>4000</v>
      </c>
      <c r="D16" s="179">
        <f>IF(C5="","",C16/C5)</f>
        <v>6.0000000000000018</v>
      </c>
      <c r="E16" s="180"/>
      <c r="F16" s="176" t="str">
        <f>IF(A12="","&lt;&lt;HIDE ROW","")</f>
        <v>&lt;&lt;HIDE ROW</v>
      </c>
      <c r="G16" s="154" t="s">
        <v>259</v>
      </c>
      <c r="H16" s="154"/>
      <c r="I16" s="154"/>
      <c r="J16" s="154"/>
      <c r="K16" s="154"/>
      <c r="L16" s="154"/>
      <c r="M16" s="154"/>
      <c r="N16" s="154"/>
      <c r="O16" s="163"/>
      <c r="P16" s="163"/>
      <c r="Q16" s="163"/>
      <c r="R16" s="163"/>
      <c r="S16" s="163"/>
      <c r="T16" s="163"/>
      <c r="U16" s="163"/>
      <c r="V16" s="163"/>
      <c r="W16" s="155"/>
      <c r="X16" s="148"/>
      <c r="Y16" s="148"/>
      <c r="Z16" s="148"/>
      <c r="AA16" s="148"/>
      <c r="AB16" s="148"/>
      <c r="AC16" s="148"/>
      <c r="AD16" s="148"/>
      <c r="AE16" s="148"/>
      <c r="AF16" s="148"/>
      <c r="AG16" s="148"/>
      <c r="AH16" s="148"/>
      <c r="AI16" s="148"/>
      <c r="AJ16" s="148"/>
      <c r="AK16" s="148"/>
      <c r="AL16" s="148"/>
      <c r="AM16" s="148"/>
      <c r="AN16" s="148"/>
    </row>
    <row r="17" spans="1:40" ht="15" customHeight="1" x14ac:dyDescent="0.2">
      <c r="A17" s="181"/>
      <c r="B17" s="162"/>
      <c r="G17" s="182" t="s">
        <v>260</v>
      </c>
      <c r="H17" s="182"/>
      <c r="I17" s="182"/>
      <c r="J17" s="182"/>
      <c r="K17" s="182"/>
      <c r="L17" s="182"/>
      <c r="M17" s="182"/>
      <c r="N17" s="182"/>
      <c r="O17" s="163"/>
      <c r="P17" s="163"/>
      <c r="Q17" s="163"/>
      <c r="R17" s="163"/>
      <c r="S17" s="163"/>
      <c r="T17" s="163"/>
      <c r="U17" s="163"/>
      <c r="V17" s="163"/>
      <c r="W17" s="155"/>
      <c r="X17" s="148"/>
      <c r="Y17" s="148"/>
      <c r="Z17" s="148"/>
      <c r="AA17" s="148"/>
      <c r="AB17" s="148"/>
      <c r="AC17" s="148"/>
      <c r="AD17" s="148"/>
      <c r="AE17" s="148"/>
      <c r="AF17" s="148"/>
      <c r="AG17" s="148"/>
      <c r="AH17" s="148"/>
      <c r="AI17" s="148"/>
      <c r="AJ17" s="148"/>
      <c r="AK17" s="148"/>
      <c r="AL17" s="148"/>
      <c r="AM17" s="148"/>
      <c r="AN17" s="148"/>
    </row>
    <row r="18" spans="1:40" ht="15" customHeight="1" x14ac:dyDescent="0.2">
      <c r="A18" s="89"/>
      <c r="B18" s="183"/>
      <c r="C18" s="89"/>
      <c r="D18" s="89"/>
      <c r="E18" s="89"/>
      <c r="F18" s="89"/>
      <c r="G18" s="89"/>
      <c r="H18" s="163"/>
      <c r="I18" s="163"/>
      <c r="J18" s="163"/>
      <c r="K18" s="163"/>
      <c r="L18" s="163"/>
      <c r="M18" s="163"/>
      <c r="N18" s="163"/>
      <c r="O18" s="163"/>
      <c r="P18" s="163"/>
      <c r="Q18" s="163"/>
      <c r="R18" s="163"/>
      <c r="S18" s="163"/>
      <c r="T18" s="163"/>
      <c r="U18" s="163"/>
      <c r="V18" s="163"/>
      <c r="W18" s="155"/>
      <c r="X18" s="148"/>
      <c r="Y18" s="148"/>
      <c r="Z18" s="148"/>
      <c r="AA18" s="148"/>
      <c r="AB18" s="148"/>
      <c r="AC18" s="148"/>
      <c r="AD18" s="148"/>
      <c r="AE18" s="148"/>
      <c r="AF18" s="148"/>
      <c r="AG18" s="148"/>
      <c r="AH18" s="148"/>
      <c r="AI18" s="148"/>
      <c r="AJ18" s="148"/>
      <c r="AK18" s="148"/>
      <c r="AL18" s="148"/>
      <c r="AM18" s="148"/>
      <c r="AN18" s="148"/>
    </row>
    <row r="19" spans="1:40" ht="15" customHeight="1" x14ac:dyDescent="0.2">
      <c r="A19" s="184" t="s">
        <v>261</v>
      </c>
      <c r="B19" s="184"/>
      <c r="C19" s="184"/>
      <c r="D19" s="184"/>
      <c r="E19" s="184"/>
      <c r="F19" s="89"/>
      <c r="G19" s="89"/>
      <c r="H19" s="163"/>
      <c r="I19" s="163"/>
      <c r="J19" s="163"/>
      <c r="K19" s="163"/>
      <c r="L19" s="163"/>
      <c r="M19" s="163"/>
      <c r="N19" s="163"/>
      <c r="O19" s="163"/>
      <c r="P19" s="163"/>
      <c r="Q19" s="163"/>
      <c r="R19" s="163"/>
      <c r="S19" s="163"/>
      <c r="T19" s="163"/>
      <c r="U19" s="163"/>
      <c r="V19" s="163"/>
      <c r="W19" s="155"/>
      <c r="X19" s="148"/>
      <c r="Y19" s="148"/>
      <c r="Z19" s="148"/>
      <c r="AA19" s="148"/>
      <c r="AB19" s="148"/>
      <c r="AC19" s="148"/>
      <c r="AD19" s="148"/>
      <c r="AE19" s="148"/>
      <c r="AF19" s="148"/>
      <c r="AG19" s="148"/>
      <c r="AH19" s="148"/>
      <c r="AI19" s="148"/>
      <c r="AJ19" s="148"/>
      <c r="AK19" s="148"/>
      <c r="AL19" s="148"/>
      <c r="AM19" s="148"/>
      <c r="AN19" s="148"/>
    </row>
    <row r="20" spans="1:40" ht="15" customHeight="1" x14ac:dyDescent="0.2">
      <c r="A20" s="185" t="s">
        <v>262</v>
      </c>
      <c r="B20" s="185"/>
      <c r="C20" s="185"/>
      <c r="D20" s="185"/>
      <c r="E20" s="185"/>
      <c r="F20" s="176" t="s">
        <v>263</v>
      </c>
      <c r="G20" s="186"/>
      <c r="H20" s="186"/>
      <c r="I20" s="186"/>
      <c r="J20" s="186"/>
      <c r="K20" s="186"/>
      <c r="L20" s="163"/>
      <c r="M20" s="163"/>
      <c r="N20" s="163"/>
      <c r="O20" s="163"/>
      <c r="P20" s="163"/>
      <c r="Q20" s="163"/>
      <c r="R20" s="163"/>
      <c r="S20" s="163"/>
      <c r="T20" s="163"/>
      <c r="U20" s="163"/>
      <c r="V20" s="163"/>
      <c r="W20" s="155"/>
      <c r="X20" s="148"/>
      <c r="Y20" s="148"/>
      <c r="Z20" s="148"/>
      <c r="AA20" s="148"/>
      <c r="AB20" s="148"/>
      <c r="AC20" s="148"/>
      <c r="AD20" s="148"/>
      <c r="AE20" s="148"/>
      <c r="AF20" s="148"/>
      <c r="AG20" s="148"/>
      <c r="AH20" s="148"/>
      <c r="AI20" s="148"/>
      <c r="AJ20" s="148"/>
      <c r="AK20" s="148"/>
      <c r="AL20" s="148"/>
      <c r="AM20" s="148"/>
      <c r="AN20" s="148"/>
    </row>
    <row r="21" spans="1:40" ht="15" customHeight="1" x14ac:dyDescent="0.2">
      <c r="A21" s="187" t="s">
        <v>264</v>
      </c>
      <c r="B21" s="187"/>
      <c r="C21" s="187"/>
      <c r="D21" s="187"/>
      <c r="E21" s="187"/>
      <c r="F21" s="187" t="s">
        <v>265</v>
      </c>
      <c r="G21" s="187"/>
      <c r="H21" s="187"/>
      <c r="I21" s="187"/>
      <c r="J21" s="187"/>
      <c r="K21" s="187"/>
      <c r="L21" s="163"/>
      <c r="M21" s="163"/>
      <c r="N21" s="163"/>
      <c r="O21" s="163"/>
      <c r="P21" s="163"/>
      <c r="Q21" s="163"/>
      <c r="R21" s="163"/>
      <c r="S21" s="163"/>
      <c r="T21" s="163"/>
      <c r="U21" s="163"/>
      <c r="V21" s="163"/>
      <c r="W21" s="155"/>
      <c r="X21" s="148"/>
      <c r="Y21" s="148"/>
      <c r="Z21" s="148"/>
      <c r="AA21" s="148"/>
      <c r="AB21" s="148"/>
      <c r="AC21" s="148"/>
      <c r="AD21" s="148"/>
      <c r="AE21" s="148"/>
      <c r="AF21" s="148"/>
      <c r="AG21" s="148"/>
      <c r="AH21" s="148"/>
      <c r="AI21" s="148"/>
      <c r="AJ21" s="148"/>
      <c r="AK21" s="148"/>
      <c r="AL21" s="148"/>
      <c r="AM21" s="148"/>
      <c r="AN21" s="148"/>
    </row>
    <row r="22" spans="1:40" ht="15" customHeight="1" x14ac:dyDescent="0.2">
      <c r="A22" s="187"/>
      <c r="B22" s="187"/>
      <c r="C22" s="187"/>
      <c r="D22" s="187"/>
      <c r="E22" s="187"/>
      <c r="F22" s="187"/>
      <c r="G22" s="187"/>
      <c r="H22" s="187"/>
      <c r="I22" s="187"/>
      <c r="J22" s="187"/>
      <c r="K22" s="187"/>
      <c r="L22" s="163"/>
      <c r="M22" s="163"/>
      <c r="N22" s="163"/>
      <c r="O22" s="163"/>
      <c r="P22" s="163"/>
      <c r="Q22" s="163"/>
      <c r="R22" s="163"/>
      <c r="S22" s="163"/>
      <c r="T22" s="163"/>
      <c r="U22" s="163"/>
      <c r="V22" s="163"/>
      <c r="W22" s="155"/>
      <c r="X22" s="148"/>
      <c r="Y22" s="148"/>
      <c r="Z22" s="148"/>
      <c r="AA22" s="148"/>
      <c r="AB22" s="148"/>
      <c r="AC22" s="148"/>
      <c r="AD22" s="148"/>
      <c r="AE22" s="148"/>
      <c r="AF22" s="148"/>
      <c r="AG22" s="148"/>
      <c r="AH22" s="148"/>
      <c r="AI22" s="148"/>
      <c r="AJ22" s="148"/>
      <c r="AK22" s="148"/>
      <c r="AL22" s="148"/>
      <c r="AM22" s="148"/>
      <c r="AN22" s="148"/>
    </row>
    <row r="23" spans="1:40" ht="15" customHeight="1" x14ac:dyDescent="0.2">
      <c r="A23" s="187" t="s">
        <v>266</v>
      </c>
      <c r="B23" s="187"/>
      <c r="C23" s="187"/>
      <c r="D23" s="187"/>
      <c r="E23" s="187"/>
      <c r="F23" s="187"/>
      <c r="G23" s="187"/>
      <c r="H23" s="187"/>
      <c r="I23" s="187"/>
      <c r="J23" s="187"/>
      <c r="K23" s="187"/>
      <c r="L23" s="163"/>
      <c r="M23" s="163"/>
      <c r="N23" s="163"/>
      <c r="O23" s="163"/>
      <c r="P23" s="163"/>
      <c r="Q23" s="163"/>
      <c r="R23" s="163"/>
      <c r="S23" s="163"/>
      <c r="T23" s="163"/>
      <c r="U23" s="163"/>
      <c r="V23" s="163"/>
      <c r="W23" s="155"/>
      <c r="X23" s="148"/>
      <c r="Y23" s="148"/>
      <c r="Z23" s="148"/>
      <c r="AA23" s="148"/>
      <c r="AB23" s="148"/>
      <c r="AC23" s="148"/>
      <c r="AD23" s="148"/>
      <c r="AE23" s="148"/>
      <c r="AF23" s="148"/>
      <c r="AG23" s="148"/>
      <c r="AH23" s="148"/>
      <c r="AI23" s="148"/>
      <c r="AJ23" s="148"/>
      <c r="AK23" s="148"/>
      <c r="AL23" s="148"/>
      <c r="AM23" s="148"/>
      <c r="AN23" s="148"/>
    </row>
    <row r="24" spans="1:40" ht="15" customHeight="1" x14ac:dyDescent="0.2">
      <c r="A24" s="187"/>
      <c r="B24" s="187"/>
      <c r="C24" s="187"/>
      <c r="D24" s="187"/>
      <c r="E24" s="187"/>
      <c r="F24" s="89"/>
      <c r="G24" s="89"/>
      <c r="H24" s="163"/>
      <c r="I24" s="163"/>
      <c r="J24" s="163"/>
      <c r="K24" s="163"/>
      <c r="L24" s="163"/>
      <c r="M24" s="163"/>
      <c r="N24" s="163"/>
      <c r="O24" s="163"/>
      <c r="P24" s="163"/>
      <c r="Q24" s="163"/>
      <c r="R24" s="163"/>
      <c r="S24" s="163"/>
      <c r="T24" s="163"/>
      <c r="U24" s="163"/>
      <c r="V24" s="163"/>
      <c r="W24" s="155"/>
      <c r="X24" s="148"/>
      <c r="Y24" s="148"/>
      <c r="Z24" s="148"/>
      <c r="AA24" s="148"/>
      <c r="AB24" s="148"/>
      <c r="AC24" s="148"/>
      <c r="AD24" s="148"/>
      <c r="AE24" s="148"/>
      <c r="AF24" s="148"/>
      <c r="AG24" s="148"/>
      <c r="AH24" s="148"/>
      <c r="AI24" s="148"/>
      <c r="AJ24" s="148"/>
      <c r="AK24" s="148"/>
      <c r="AL24" s="148"/>
      <c r="AM24" s="148"/>
      <c r="AN24" s="148"/>
    </row>
    <row r="25" spans="1:40" ht="15" customHeight="1" x14ac:dyDescent="0.2">
      <c r="A25" s="89"/>
      <c r="B25" s="183"/>
      <c r="C25" s="89"/>
      <c r="D25" s="89"/>
      <c r="E25" s="89"/>
      <c r="F25" s="89"/>
      <c r="G25" s="89"/>
      <c r="H25" s="163"/>
      <c r="I25" s="163"/>
      <c r="J25" s="163"/>
      <c r="K25" s="163"/>
      <c r="L25" s="163"/>
      <c r="M25" s="163"/>
      <c r="N25" s="163"/>
      <c r="O25" s="163"/>
      <c r="P25" s="163"/>
      <c r="Q25" s="163"/>
      <c r="R25" s="163"/>
      <c r="S25" s="163"/>
      <c r="T25" s="163"/>
      <c r="U25" s="163"/>
      <c r="V25" s="163"/>
      <c r="W25" s="155"/>
      <c r="X25" s="148"/>
      <c r="Y25" s="148"/>
      <c r="Z25" s="148"/>
      <c r="AA25" s="148"/>
      <c r="AB25" s="148"/>
      <c r="AC25" s="148"/>
      <c r="AD25" s="148"/>
      <c r="AE25" s="148"/>
      <c r="AF25" s="148"/>
      <c r="AG25" s="148"/>
      <c r="AH25" s="148"/>
      <c r="AI25" s="148"/>
      <c r="AJ25" s="148"/>
      <c r="AK25" s="148"/>
      <c r="AL25" s="148"/>
      <c r="AM25" s="148"/>
      <c r="AN25" s="148"/>
    </row>
    <row r="26" spans="1:40" ht="15" customHeight="1" x14ac:dyDescent="0.2">
      <c r="A26" s="89"/>
      <c r="B26" s="183"/>
      <c r="C26" s="89"/>
      <c r="D26" s="89"/>
      <c r="E26" s="89"/>
      <c r="F26" s="89"/>
      <c r="G26" s="89"/>
      <c r="H26" s="163"/>
      <c r="I26" s="163"/>
      <c r="J26" s="163"/>
      <c r="K26" s="163"/>
      <c r="L26" s="163"/>
      <c r="M26" s="163"/>
      <c r="N26" s="163"/>
      <c r="O26" s="163"/>
      <c r="P26" s="163"/>
      <c r="Q26" s="163"/>
      <c r="R26" s="163"/>
      <c r="S26" s="163"/>
      <c r="T26" s="163"/>
      <c r="U26" s="163"/>
      <c r="V26" s="163"/>
      <c r="W26" s="155"/>
      <c r="X26" s="148"/>
      <c r="Y26" s="148"/>
      <c r="Z26" s="148"/>
      <c r="AA26" s="148"/>
      <c r="AB26" s="148"/>
      <c r="AC26" s="148"/>
      <c r="AD26" s="148"/>
      <c r="AE26" s="148"/>
      <c r="AF26" s="148"/>
      <c r="AG26" s="148"/>
      <c r="AH26" s="148"/>
      <c r="AI26" s="148"/>
      <c r="AJ26" s="148"/>
      <c r="AK26" s="148"/>
      <c r="AL26" s="148"/>
      <c r="AM26" s="148"/>
      <c r="AN26" s="148"/>
    </row>
    <row r="27" spans="1:40" ht="15" customHeight="1" x14ac:dyDescent="0.2">
      <c r="A27" s="184" t="s">
        <v>267</v>
      </c>
      <c r="B27" s="184"/>
      <c r="C27" s="184"/>
      <c r="D27" s="184"/>
      <c r="E27" s="184"/>
      <c r="F27" s="176" t="s">
        <v>268</v>
      </c>
      <c r="G27" s="188"/>
      <c r="H27" s="163"/>
      <c r="I27" s="163"/>
      <c r="J27" s="163"/>
      <c r="K27" s="163"/>
      <c r="L27" s="163"/>
      <c r="M27" s="163"/>
      <c r="N27" s="163"/>
      <c r="O27" s="163"/>
      <c r="P27" s="163"/>
      <c r="Q27" s="163"/>
      <c r="R27" s="163"/>
      <c r="S27" s="163"/>
      <c r="T27" s="163"/>
      <c r="U27" s="163"/>
      <c r="V27" s="163"/>
      <c r="W27" s="155"/>
      <c r="X27" s="148"/>
      <c r="Y27" s="148"/>
      <c r="Z27" s="148"/>
      <c r="AA27" s="148"/>
      <c r="AB27" s="148"/>
      <c r="AC27" s="148"/>
      <c r="AD27" s="148"/>
      <c r="AE27" s="148"/>
      <c r="AF27" s="148"/>
      <c r="AG27" s="148"/>
      <c r="AH27" s="148"/>
      <c r="AI27" s="148"/>
      <c r="AJ27" s="148"/>
      <c r="AK27" s="148"/>
      <c r="AL27" s="148"/>
      <c r="AM27" s="148"/>
      <c r="AN27" s="148"/>
    </row>
    <row r="28" spans="1:40" ht="15" customHeight="1" x14ac:dyDescent="0.2">
      <c r="A28" s="189" t="s">
        <v>269</v>
      </c>
      <c r="B28" s="189"/>
      <c r="C28" s="189"/>
      <c r="D28" s="189"/>
      <c r="E28" s="189"/>
      <c r="F28" s="188"/>
      <c r="G28" s="188"/>
      <c r="H28" s="163"/>
      <c r="I28" s="163"/>
      <c r="J28" s="163"/>
      <c r="K28" s="163"/>
      <c r="L28" s="163"/>
      <c r="M28" s="163"/>
      <c r="N28" s="163"/>
      <c r="O28" s="163"/>
      <c r="P28" s="163"/>
      <c r="Q28" s="163"/>
      <c r="R28" s="163"/>
      <c r="S28" s="163"/>
      <c r="T28" s="163"/>
      <c r="U28" s="163"/>
      <c r="V28" s="163"/>
      <c r="W28" s="155"/>
      <c r="X28" s="148"/>
      <c r="Y28" s="148"/>
      <c r="Z28" s="148"/>
      <c r="AA28" s="148"/>
      <c r="AB28" s="148"/>
      <c r="AC28" s="148"/>
      <c r="AD28" s="148"/>
      <c r="AE28" s="148"/>
      <c r="AF28" s="148"/>
      <c r="AG28" s="148"/>
      <c r="AH28" s="148"/>
      <c r="AI28" s="148"/>
      <c r="AJ28" s="148"/>
      <c r="AK28" s="148"/>
      <c r="AL28" s="148"/>
      <c r="AM28" s="148"/>
      <c r="AN28" s="148"/>
    </row>
    <row r="29" spans="1:40" ht="15" customHeight="1" x14ac:dyDescent="0.2">
      <c r="A29" s="190"/>
      <c r="B29" s="190"/>
      <c r="C29" s="190"/>
      <c r="D29" s="190"/>
      <c r="E29" s="190"/>
      <c r="F29" s="188"/>
      <c r="G29" s="188"/>
      <c r="H29" s="163"/>
      <c r="I29" s="163"/>
      <c r="J29" s="163"/>
      <c r="K29" s="163"/>
      <c r="L29" s="163"/>
      <c r="M29" s="163"/>
      <c r="N29" s="163"/>
      <c r="O29" s="163"/>
      <c r="P29" s="163"/>
      <c r="Q29" s="163"/>
      <c r="R29" s="163"/>
      <c r="S29" s="163"/>
      <c r="T29" s="163"/>
      <c r="U29" s="163"/>
      <c r="V29" s="163"/>
      <c r="W29" s="155"/>
      <c r="X29" s="148"/>
      <c r="Y29" s="148"/>
      <c r="Z29" s="148"/>
      <c r="AA29" s="148"/>
      <c r="AB29" s="148"/>
      <c r="AC29" s="148"/>
      <c r="AD29" s="148"/>
      <c r="AE29" s="148"/>
      <c r="AF29" s="148"/>
      <c r="AG29" s="148"/>
      <c r="AH29" s="148"/>
      <c r="AI29" s="148"/>
      <c r="AJ29" s="148"/>
      <c r="AK29" s="148"/>
      <c r="AL29" s="148"/>
      <c r="AM29" s="148"/>
      <c r="AN29" s="148"/>
    </row>
    <row r="30" spans="1:40" ht="15" customHeight="1" x14ac:dyDescent="0.2">
      <c r="A30" s="190"/>
      <c r="B30" s="190"/>
      <c r="C30" s="190"/>
      <c r="D30" s="190"/>
      <c r="E30" s="190"/>
      <c r="F30" s="188"/>
      <c r="G30" s="188"/>
      <c r="H30" s="163"/>
      <c r="I30" s="163"/>
      <c r="J30" s="163"/>
      <c r="K30" s="163"/>
      <c r="L30" s="163"/>
      <c r="M30" s="163"/>
      <c r="N30" s="163"/>
      <c r="O30" s="163"/>
      <c r="P30" s="163"/>
      <c r="Q30" s="163"/>
      <c r="R30" s="163"/>
      <c r="S30" s="163"/>
      <c r="T30" s="163"/>
      <c r="U30" s="163"/>
      <c r="V30" s="163"/>
      <c r="W30" s="155"/>
      <c r="X30" s="148"/>
      <c r="Y30" s="148"/>
      <c r="Z30" s="148"/>
      <c r="AA30" s="148"/>
      <c r="AB30" s="148"/>
      <c r="AC30" s="148"/>
      <c r="AD30" s="148"/>
      <c r="AE30" s="148"/>
      <c r="AF30" s="148"/>
      <c r="AG30" s="148"/>
      <c r="AH30" s="148"/>
      <c r="AI30" s="148"/>
      <c r="AJ30" s="148"/>
      <c r="AK30" s="148"/>
      <c r="AL30" s="148"/>
      <c r="AM30" s="148"/>
      <c r="AN30" s="148"/>
    </row>
    <row r="31" spans="1:40" ht="15" customHeight="1" x14ac:dyDescent="0.2">
      <c r="A31" s="190"/>
      <c r="B31" s="190"/>
      <c r="C31" s="190"/>
      <c r="D31" s="190"/>
      <c r="E31" s="190"/>
      <c r="F31" s="188"/>
      <c r="G31" s="188"/>
      <c r="H31" s="163"/>
      <c r="I31" s="163"/>
      <c r="J31" s="163"/>
      <c r="K31" s="163"/>
      <c r="L31" s="163"/>
      <c r="M31" s="163"/>
      <c r="N31" s="163"/>
      <c r="O31" s="163"/>
      <c r="P31" s="163"/>
      <c r="Q31" s="163"/>
      <c r="R31" s="163"/>
      <c r="S31" s="163"/>
      <c r="T31" s="163"/>
      <c r="U31" s="163"/>
      <c r="V31" s="163"/>
      <c r="W31" s="155"/>
      <c r="X31" s="148"/>
      <c r="Y31" s="148"/>
      <c r="Z31" s="148"/>
      <c r="AA31" s="148"/>
      <c r="AB31" s="148"/>
      <c r="AC31" s="148"/>
      <c r="AD31" s="148"/>
      <c r="AE31" s="148"/>
      <c r="AF31" s="148"/>
      <c r="AG31" s="148"/>
      <c r="AH31" s="148"/>
      <c r="AI31" s="148"/>
      <c r="AJ31" s="148"/>
      <c r="AK31" s="148"/>
      <c r="AL31" s="148"/>
      <c r="AM31" s="148"/>
      <c r="AN31" s="148"/>
    </row>
    <row r="32" spans="1:40" ht="15" customHeight="1" x14ac:dyDescent="0.2">
      <c r="A32" s="190"/>
      <c r="B32" s="190"/>
      <c r="C32" s="190"/>
      <c r="D32" s="190"/>
      <c r="E32" s="190"/>
      <c r="F32" s="188"/>
      <c r="G32" s="188"/>
      <c r="H32" s="163"/>
      <c r="I32" s="163"/>
      <c r="J32" s="163"/>
      <c r="K32" s="163"/>
      <c r="L32" s="163"/>
      <c r="M32" s="163"/>
      <c r="N32" s="163"/>
      <c r="O32" s="163"/>
      <c r="P32" s="163"/>
      <c r="Q32" s="163"/>
      <c r="R32" s="163"/>
      <c r="S32" s="163"/>
      <c r="T32" s="163"/>
      <c r="U32" s="163"/>
      <c r="V32" s="163"/>
      <c r="W32" s="155"/>
      <c r="X32" s="148"/>
      <c r="Y32" s="148"/>
      <c r="Z32" s="148"/>
      <c r="AA32" s="148"/>
      <c r="AB32" s="148"/>
      <c r="AC32" s="148"/>
      <c r="AD32" s="148"/>
      <c r="AE32" s="148"/>
      <c r="AF32" s="148"/>
      <c r="AG32" s="148"/>
      <c r="AH32" s="148"/>
      <c r="AI32" s="148"/>
      <c r="AJ32" s="148"/>
      <c r="AK32" s="148"/>
      <c r="AL32" s="148"/>
      <c r="AM32" s="148"/>
      <c r="AN32" s="148"/>
    </row>
    <row r="33" spans="1:40" ht="15" customHeight="1" x14ac:dyDescent="0.2">
      <c r="A33" s="190"/>
      <c r="B33" s="190"/>
      <c r="C33" s="190"/>
      <c r="D33" s="190"/>
      <c r="E33" s="190"/>
      <c r="F33" s="188"/>
      <c r="G33" s="188"/>
      <c r="H33" s="163"/>
      <c r="I33" s="163"/>
      <c r="J33" s="163"/>
      <c r="K33" s="163"/>
      <c r="L33" s="163"/>
      <c r="M33" s="163"/>
      <c r="N33" s="163"/>
      <c r="O33" s="163"/>
      <c r="P33" s="163"/>
      <c r="Q33" s="163"/>
      <c r="R33" s="163"/>
      <c r="S33" s="163"/>
      <c r="T33" s="163"/>
      <c r="U33" s="163"/>
      <c r="V33" s="163"/>
      <c r="W33" s="155"/>
      <c r="X33" s="148"/>
      <c r="Y33" s="148"/>
      <c r="Z33" s="148"/>
      <c r="AA33" s="148"/>
      <c r="AB33" s="148"/>
      <c r="AC33" s="148"/>
      <c r="AD33" s="148"/>
      <c r="AE33" s="148"/>
      <c r="AF33" s="148"/>
      <c r="AG33" s="148"/>
      <c r="AH33" s="148"/>
      <c r="AI33" s="148"/>
      <c r="AJ33" s="148"/>
      <c r="AK33" s="148"/>
      <c r="AL33" s="148"/>
      <c r="AM33" s="148"/>
      <c r="AN33" s="148"/>
    </row>
    <row r="34" spans="1:40" ht="15" customHeight="1" x14ac:dyDescent="0.2">
      <c r="A34" s="190"/>
      <c r="B34" s="190"/>
      <c r="C34" s="190"/>
      <c r="D34" s="190"/>
      <c r="E34" s="190"/>
      <c r="F34" s="188"/>
      <c r="G34" s="188"/>
      <c r="H34" s="163"/>
      <c r="I34" s="163"/>
      <c r="J34" s="163"/>
      <c r="K34" s="163"/>
      <c r="L34" s="163"/>
      <c r="M34" s="163"/>
      <c r="N34" s="163"/>
      <c r="O34" s="163"/>
      <c r="P34" s="163"/>
      <c r="Q34" s="163"/>
      <c r="R34" s="163"/>
      <c r="S34" s="163"/>
      <c r="T34" s="163"/>
      <c r="U34" s="163"/>
      <c r="V34" s="163"/>
      <c r="W34" s="155"/>
      <c r="X34" s="148"/>
      <c r="Y34" s="148"/>
      <c r="Z34" s="148"/>
      <c r="AA34" s="148"/>
      <c r="AB34" s="148"/>
      <c r="AC34" s="148"/>
      <c r="AD34" s="148"/>
      <c r="AE34" s="148"/>
      <c r="AF34" s="148"/>
      <c r="AG34" s="148"/>
      <c r="AH34" s="148"/>
      <c r="AI34" s="148"/>
      <c r="AJ34" s="148"/>
      <c r="AK34" s="148"/>
      <c r="AL34" s="148"/>
      <c r="AM34" s="148"/>
      <c r="AN34" s="148"/>
    </row>
    <row r="35" spans="1:40" ht="15" customHeight="1" x14ac:dyDescent="0.2">
      <c r="A35" s="190"/>
      <c r="B35" s="190"/>
      <c r="C35" s="190"/>
      <c r="D35" s="190"/>
      <c r="E35" s="190"/>
      <c r="F35" s="188"/>
      <c r="G35" s="161"/>
      <c r="H35" s="163"/>
      <c r="I35" s="163"/>
      <c r="J35" s="163"/>
      <c r="K35" s="163"/>
      <c r="L35" s="163"/>
      <c r="M35" s="163"/>
      <c r="N35" s="163"/>
      <c r="O35" s="163"/>
      <c r="P35" s="163"/>
      <c r="Q35" s="163"/>
      <c r="R35" s="163"/>
      <c r="S35" s="163"/>
      <c r="T35" s="163"/>
      <c r="U35" s="163"/>
      <c r="V35" s="163"/>
      <c r="W35" s="155"/>
      <c r="X35" s="148"/>
      <c r="Y35" s="148"/>
      <c r="Z35" s="148"/>
      <c r="AA35" s="148"/>
      <c r="AB35" s="148"/>
      <c r="AC35" s="148"/>
      <c r="AD35" s="148"/>
      <c r="AE35" s="148"/>
      <c r="AF35" s="148"/>
      <c r="AG35" s="148"/>
      <c r="AH35" s="148"/>
      <c r="AI35" s="148"/>
      <c r="AJ35" s="148"/>
      <c r="AK35" s="148"/>
      <c r="AL35" s="148"/>
      <c r="AM35" s="148"/>
      <c r="AN35" s="148"/>
    </row>
    <row r="36" spans="1:40" ht="15" customHeight="1" x14ac:dyDescent="0.3">
      <c r="A36" s="91"/>
      <c r="B36" s="191"/>
      <c r="C36" s="192"/>
      <c r="D36" s="193"/>
      <c r="E36" s="161"/>
      <c r="F36" s="161"/>
      <c r="G36" s="89"/>
      <c r="H36" s="194"/>
      <c r="I36" s="155"/>
      <c r="J36" s="155"/>
      <c r="K36" s="155"/>
      <c r="L36" s="155"/>
      <c r="M36" s="155"/>
      <c r="N36" s="155"/>
      <c r="O36" s="163"/>
      <c r="P36" s="163"/>
      <c r="Q36" s="163"/>
      <c r="R36" s="163"/>
      <c r="S36" s="163"/>
      <c r="T36" s="163"/>
      <c r="U36" s="163"/>
      <c r="V36" s="163"/>
      <c r="W36" s="155"/>
      <c r="X36" s="148"/>
      <c r="Y36" s="148"/>
      <c r="Z36" s="148"/>
      <c r="AA36" s="148"/>
      <c r="AB36" s="148"/>
      <c r="AC36" s="148"/>
      <c r="AD36" s="148"/>
      <c r="AE36" s="148"/>
      <c r="AF36" s="148"/>
      <c r="AG36" s="148"/>
      <c r="AH36" s="148"/>
      <c r="AI36" s="148"/>
      <c r="AJ36" s="148"/>
      <c r="AK36" s="148"/>
      <c r="AL36" s="148"/>
      <c r="AM36" s="148"/>
      <c r="AN36" s="148"/>
    </row>
    <row r="37" spans="1:40" ht="15" customHeight="1" x14ac:dyDescent="0.3">
      <c r="A37" s="184" t="s">
        <v>270</v>
      </c>
      <c r="B37" s="184"/>
      <c r="C37" s="184"/>
      <c r="D37" s="184"/>
      <c r="E37" s="184"/>
      <c r="F37" s="176" t="s">
        <v>268</v>
      </c>
      <c r="G37" s="188"/>
      <c r="H37" s="195"/>
      <c r="I37" s="155"/>
      <c r="J37" s="155"/>
      <c r="K37" s="155"/>
      <c r="L37" s="155"/>
      <c r="M37" s="155"/>
      <c r="N37" s="155"/>
      <c r="O37" s="155"/>
      <c r="P37" s="155"/>
      <c r="Q37" s="155"/>
      <c r="R37" s="155"/>
      <c r="S37" s="155"/>
      <c r="T37" s="155"/>
      <c r="U37" s="155"/>
      <c r="V37" s="155"/>
      <c r="W37" s="155"/>
      <c r="X37" s="148"/>
      <c r="Y37" s="148"/>
      <c r="Z37" s="148"/>
      <c r="AA37" s="148"/>
      <c r="AB37" s="148"/>
      <c r="AC37" s="148"/>
      <c r="AD37" s="148"/>
      <c r="AE37" s="148"/>
      <c r="AF37" s="148"/>
      <c r="AG37" s="148"/>
      <c r="AH37" s="148"/>
      <c r="AI37" s="148"/>
      <c r="AJ37" s="148"/>
      <c r="AK37" s="148"/>
      <c r="AL37" s="148"/>
      <c r="AM37" s="148"/>
      <c r="AN37" s="148"/>
    </row>
    <row r="38" spans="1:40" ht="15" customHeight="1" x14ac:dyDescent="0.2">
      <c r="A38" s="189" t="s">
        <v>271</v>
      </c>
      <c r="B38" s="189"/>
      <c r="C38" s="189"/>
      <c r="D38" s="189"/>
      <c r="E38" s="189"/>
      <c r="F38" s="188"/>
      <c r="G38" s="188"/>
      <c r="H38" s="163"/>
      <c r="I38" s="163"/>
      <c r="J38" s="163"/>
      <c r="K38" s="163"/>
      <c r="L38" s="163"/>
      <c r="M38" s="163"/>
      <c r="N38" s="163"/>
      <c r="O38" s="155"/>
      <c r="P38" s="155"/>
      <c r="Q38" s="155"/>
      <c r="R38" s="155"/>
      <c r="S38" s="155"/>
      <c r="T38" s="155"/>
      <c r="U38" s="155"/>
      <c r="V38" s="155"/>
      <c r="W38" s="155"/>
      <c r="X38" s="148"/>
      <c r="Y38" s="148"/>
      <c r="Z38" s="148"/>
      <c r="AA38" s="148"/>
      <c r="AB38" s="148"/>
      <c r="AC38" s="148"/>
      <c r="AD38" s="148"/>
      <c r="AE38" s="148"/>
      <c r="AF38" s="148"/>
      <c r="AG38" s="148"/>
      <c r="AH38" s="148"/>
      <c r="AI38" s="148"/>
      <c r="AJ38" s="148"/>
      <c r="AK38" s="148"/>
      <c r="AL38" s="148"/>
      <c r="AM38" s="148"/>
      <c r="AN38" s="148"/>
    </row>
    <row r="39" spans="1:40" ht="15" customHeight="1" x14ac:dyDescent="0.2">
      <c r="A39" s="190"/>
      <c r="B39" s="190"/>
      <c r="C39" s="190"/>
      <c r="D39" s="190"/>
      <c r="E39" s="190"/>
      <c r="F39" s="188"/>
      <c r="G39" s="188"/>
      <c r="H39" s="163"/>
      <c r="I39" s="163"/>
      <c r="J39" s="163"/>
      <c r="K39" s="163"/>
      <c r="L39" s="163"/>
      <c r="M39" s="163"/>
      <c r="N39" s="163"/>
      <c r="O39" s="163"/>
      <c r="P39" s="163"/>
      <c r="Q39" s="163"/>
      <c r="R39" s="163"/>
      <c r="S39" s="163"/>
      <c r="T39" s="163"/>
      <c r="U39" s="163"/>
      <c r="V39" s="163"/>
      <c r="W39" s="155"/>
      <c r="X39" s="148"/>
      <c r="Y39" s="148"/>
      <c r="Z39" s="148"/>
      <c r="AA39" s="148"/>
      <c r="AB39" s="148"/>
      <c r="AC39" s="148"/>
      <c r="AD39" s="148"/>
      <c r="AE39" s="148"/>
      <c r="AF39" s="148"/>
      <c r="AG39" s="148"/>
      <c r="AH39" s="148"/>
      <c r="AI39" s="148"/>
      <c r="AJ39" s="148"/>
      <c r="AK39" s="148"/>
      <c r="AL39" s="148"/>
      <c r="AM39" s="148"/>
      <c r="AN39" s="148"/>
    </row>
    <row r="40" spans="1:40" ht="15" customHeight="1" x14ac:dyDescent="0.2">
      <c r="A40" s="190"/>
      <c r="B40" s="190"/>
      <c r="C40" s="190"/>
      <c r="D40" s="190"/>
      <c r="E40" s="190"/>
      <c r="F40" s="188"/>
      <c r="H40" s="163"/>
      <c r="I40" s="163"/>
      <c r="J40" s="163"/>
      <c r="K40" s="163"/>
      <c r="L40" s="163"/>
      <c r="M40" s="163"/>
      <c r="N40" s="163"/>
      <c r="O40" s="163"/>
      <c r="P40" s="163"/>
      <c r="Q40" s="163"/>
      <c r="R40" s="163"/>
      <c r="S40" s="163"/>
      <c r="T40" s="163"/>
      <c r="U40" s="163"/>
      <c r="V40" s="163"/>
      <c r="W40" s="155"/>
      <c r="X40" s="148"/>
      <c r="Y40" s="148"/>
      <c r="Z40" s="148"/>
      <c r="AA40" s="148"/>
      <c r="AB40" s="148"/>
      <c r="AC40" s="148"/>
      <c r="AD40" s="148"/>
      <c r="AE40" s="148"/>
      <c r="AF40" s="148"/>
      <c r="AG40" s="148"/>
      <c r="AH40" s="148"/>
      <c r="AI40" s="148"/>
      <c r="AJ40" s="148"/>
      <c r="AK40" s="148"/>
      <c r="AL40" s="148"/>
      <c r="AM40" s="148"/>
      <c r="AN40" s="148"/>
    </row>
    <row r="41" spans="1:40" ht="12.75" customHeight="1" x14ac:dyDescent="0.2">
      <c r="A41" s="91"/>
      <c r="G41" s="89"/>
      <c r="H41" s="163"/>
      <c r="I41" s="163"/>
      <c r="J41" s="163"/>
      <c r="K41" s="163"/>
      <c r="L41" s="163"/>
      <c r="M41" s="163"/>
      <c r="N41" s="163"/>
      <c r="O41" s="163"/>
      <c r="P41" s="163"/>
      <c r="Q41" s="163"/>
      <c r="R41" s="163"/>
      <c r="S41" s="163"/>
      <c r="T41" s="163"/>
      <c r="U41" s="163"/>
      <c r="V41" s="163"/>
      <c r="W41" s="155"/>
      <c r="X41" s="148"/>
      <c r="Y41" s="148"/>
      <c r="Z41" s="148"/>
      <c r="AA41" s="148"/>
      <c r="AB41" s="148"/>
      <c r="AC41" s="148"/>
      <c r="AD41" s="148"/>
      <c r="AE41" s="148"/>
      <c r="AF41" s="148"/>
      <c r="AG41" s="148"/>
      <c r="AH41" s="148"/>
      <c r="AI41" s="148"/>
      <c r="AJ41" s="148"/>
      <c r="AK41" s="148"/>
      <c r="AL41" s="148"/>
      <c r="AM41" s="148"/>
      <c r="AN41" s="148"/>
    </row>
    <row r="42" spans="1:40" ht="15" customHeight="1" x14ac:dyDescent="0.2">
      <c r="A42" s="184" t="s">
        <v>272</v>
      </c>
      <c r="B42" s="184"/>
      <c r="C42" s="184"/>
      <c r="D42" s="184"/>
      <c r="E42" s="184"/>
      <c r="F42" s="176" t="s">
        <v>268</v>
      </c>
      <c r="G42" s="188"/>
      <c r="H42" s="163"/>
      <c r="I42" s="163"/>
      <c r="J42" s="163"/>
      <c r="K42" s="163"/>
      <c r="L42" s="163"/>
      <c r="M42" s="163"/>
      <c r="N42" s="163"/>
      <c r="O42" s="163"/>
      <c r="P42" s="163"/>
      <c r="Q42" s="163"/>
      <c r="R42" s="163"/>
      <c r="S42" s="163"/>
      <c r="T42" s="163"/>
      <c r="U42" s="163"/>
      <c r="V42" s="163"/>
      <c r="W42" s="155"/>
      <c r="X42" s="148"/>
      <c r="Y42" s="148"/>
      <c r="Z42" s="148"/>
      <c r="AA42" s="148"/>
      <c r="AB42" s="148"/>
      <c r="AC42" s="148"/>
      <c r="AD42" s="148"/>
      <c r="AE42" s="148"/>
      <c r="AF42" s="148"/>
      <c r="AG42" s="148"/>
      <c r="AH42" s="148"/>
      <c r="AI42" s="148"/>
      <c r="AJ42" s="148"/>
      <c r="AK42" s="148"/>
      <c r="AL42" s="148"/>
      <c r="AM42" s="148"/>
      <c r="AN42" s="148"/>
    </row>
    <row r="43" spans="1:40" ht="15" customHeight="1" x14ac:dyDescent="0.2">
      <c r="A43" s="189" t="s">
        <v>273</v>
      </c>
      <c r="B43" s="189"/>
      <c r="C43" s="189"/>
      <c r="D43" s="189"/>
      <c r="E43" s="189"/>
      <c r="F43" s="188"/>
      <c r="G43" s="188"/>
      <c r="H43" s="163"/>
      <c r="I43" s="163"/>
      <c r="J43" s="163"/>
      <c r="K43" s="163"/>
      <c r="L43" s="163"/>
      <c r="M43" s="163"/>
      <c r="N43" s="163"/>
      <c r="O43" s="163"/>
      <c r="P43" s="163"/>
      <c r="Q43" s="163"/>
      <c r="R43" s="163"/>
      <c r="S43" s="163"/>
      <c r="T43" s="163"/>
      <c r="U43" s="163"/>
      <c r="V43" s="163"/>
      <c r="W43" s="155"/>
      <c r="X43" s="148"/>
      <c r="Y43" s="148"/>
      <c r="Z43" s="148"/>
      <c r="AA43" s="148"/>
      <c r="AB43" s="148"/>
      <c r="AC43" s="148"/>
      <c r="AD43" s="148"/>
      <c r="AE43" s="148"/>
      <c r="AF43" s="148"/>
      <c r="AG43" s="148"/>
      <c r="AH43" s="148"/>
      <c r="AI43" s="148"/>
      <c r="AJ43" s="148"/>
      <c r="AK43" s="148"/>
      <c r="AL43" s="148"/>
      <c r="AM43" s="148"/>
      <c r="AN43" s="148"/>
    </row>
    <row r="44" spans="1:40" ht="15" customHeight="1" x14ac:dyDescent="0.2">
      <c r="A44" s="190"/>
      <c r="B44" s="190"/>
      <c r="C44" s="190"/>
      <c r="D44" s="190"/>
      <c r="E44" s="190"/>
      <c r="F44" s="188"/>
      <c r="G44" s="188"/>
      <c r="H44" s="163"/>
      <c r="I44" s="163"/>
      <c r="J44" s="163"/>
      <c r="K44" s="163"/>
      <c r="L44" s="163"/>
      <c r="M44" s="163"/>
      <c r="N44" s="163"/>
      <c r="O44" s="163"/>
      <c r="P44" s="163"/>
      <c r="Q44" s="163"/>
      <c r="R44" s="163"/>
      <c r="S44" s="163"/>
      <c r="T44" s="163"/>
      <c r="U44" s="163"/>
      <c r="V44" s="163"/>
      <c r="W44" s="155"/>
      <c r="X44" s="148"/>
      <c r="Y44" s="148"/>
      <c r="Z44" s="148"/>
      <c r="AA44" s="148"/>
      <c r="AB44" s="148"/>
      <c r="AC44" s="148"/>
      <c r="AD44" s="148"/>
      <c r="AE44" s="148"/>
      <c r="AF44" s="148"/>
      <c r="AG44" s="148"/>
      <c r="AH44" s="148"/>
      <c r="AI44" s="148"/>
      <c r="AJ44" s="148"/>
      <c r="AK44" s="148"/>
      <c r="AL44" s="148"/>
      <c r="AM44" s="148"/>
      <c r="AN44" s="148"/>
    </row>
    <row r="45" spans="1:40" ht="15" customHeight="1" x14ac:dyDescent="0.2">
      <c r="A45" s="190"/>
      <c r="B45" s="190"/>
      <c r="C45" s="190"/>
      <c r="D45" s="190"/>
      <c r="E45" s="190"/>
      <c r="F45" s="188"/>
      <c r="H45" s="163"/>
      <c r="I45" s="163"/>
      <c r="J45" s="163"/>
      <c r="K45" s="163"/>
      <c r="L45" s="163"/>
      <c r="M45" s="163"/>
      <c r="N45" s="163"/>
      <c r="O45" s="163"/>
      <c r="P45" s="163"/>
      <c r="Q45" s="163"/>
      <c r="R45" s="163"/>
      <c r="S45" s="163"/>
      <c r="T45" s="163"/>
      <c r="U45" s="163"/>
      <c r="V45" s="163"/>
      <c r="W45" s="155"/>
      <c r="X45" s="148"/>
      <c r="Y45" s="148"/>
      <c r="Z45" s="148"/>
      <c r="AA45" s="148"/>
      <c r="AB45" s="148"/>
      <c r="AC45" s="148"/>
      <c r="AD45" s="148"/>
      <c r="AE45" s="148"/>
      <c r="AF45" s="148"/>
      <c r="AG45" s="148"/>
      <c r="AH45" s="148"/>
      <c r="AI45" s="148"/>
      <c r="AJ45" s="148"/>
      <c r="AK45" s="148"/>
      <c r="AL45" s="148"/>
      <c r="AM45" s="148"/>
      <c r="AN45" s="148"/>
    </row>
    <row r="46" spans="1:40" ht="15" customHeight="1" x14ac:dyDescent="0.2">
      <c r="A46" s="91"/>
      <c r="G46" s="89"/>
      <c r="H46" s="163"/>
      <c r="I46" s="163"/>
      <c r="J46" s="163"/>
      <c r="K46" s="163"/>
      <c r="L46" s="163"/>
      <c r="M46" s="163"/>
      <c r="N46" s="163"/>
      <c r="O46" s="163"/>
      <c r="P46" s="163"/>
      <c r="Q46" s="163"/>
      <c r="R46" s="163"/>
      <c r="S46" s="163"/>
      <c r="T46" s="163"/>
      <c r="U46" s="163"/>
      <c r="V46" s="163"/>
      <c r="W46" s="155"/>
      <c r="X46" s="148"/>
      <c r="Y46" s="148"/>
      <c r="Z46" s="148"/>
      <c r="AA46" s="148"/>
      <c r="AB46" s="148"/>
      <c r="AC46" s="148"/>
      <c r="AD46" s="148"/>
      <c r="AE46" s="148"/>
      <c r="AF46" s="148"/>
      <c r="AG46" s="148"/>
      <c r="AH46" s="148"/>
      <c r="AI46" s="148"/>
      <c r="AJ46" s="148"/>
      <c r="AK46" s="148"/>
      <c r="AL46" s="148"/>
      <c r="AM46" s="148"/>
      <c r="AN46" s="148"/>
    </row>
    <row r="47" spans="1:40" ht="15" customHeight="1" x14ac:dyDescent="0.2">
      <c r="A47" s="184" t="s">
        <v>274</v>
      </c>
      <c r="B47" s="184"/>
      <c r="C47" s="184"/>
      <c r="D47" s="184"/>
      <c r="E47" s="184"/>
      <c r="F47" s="176" t="s">
        <v>268</v>
      </c>
      <c r="G47" s="188"/>
      <c r="H47" s="163"/>
      <c r="I47" s="163"/>
      <c r="J47" s="163"/>
      <c r="K47" s="163"/>
      <c r="L47" s="163"/>
      <c r="M47" s="163"/>
      <c r="N47" s="163"/>
      <c r="O47" s="163"/>
      <c r="P47" s="163"/>
      <c r="Q47" s="163"/>
      <c r="R47" s="163"/>
      <c r="S47" s="163"/>
      <c r="T47" s="163"/>
      <c r="U47" s="163"/>
      <c r="V47" s="163"/>
      <c r="W47" s="155"/>
      <c r="X47" s="148"/>
      <c r="Y47" s="148"/>
      <c r="Z47" s="148"/>
      <c r="AA47" s="148"/>
      <c r="AB47" s="148"/>
      <c r="AC47" s="148"/>
      <c r="AD47" s="148"/>
      <c r="AE47" s="148"/>
      <c r="AF47" s="148"/>
      <c r="AG47" s="148"/>
      <c r="AH47" s="148"/>
      <c r="AI47" s="148"/>
      <c r="AJ47" s="148"/>
      <c r="AK47" s="148"/>
      <c r="AL47" s="148"/>
      <c r="AM47" s="148"/>
      <c r="AN47" s="148"/>
    </row>
    <row r="48" spans="1:40" ht="15" customHeight="1" x14ac:dyDescent="0.2">
      <c r="A48" s="189" t="s">
        <v>275</v>
      </c>
      <c r="B48" s="189"/>
      <c r="C48" s="189"/>
      <c r="D48" s="189"/>
      <c r="E48" s="189"/>
      <c r="F48" s="188"/>
      <c r="G48" s="188"/>
      <c r="H48" s="163"/>
      <c r="I48" s="163"/>
      <c r="J48" s="163"/>
      <c r="K48" s="163"/>
      <c r="L48" s="163"/>
      <c r="M48" s="163"/>
      <c r="N48" s="163"/>
      <c r="O48" s="163"/>
      <c r="P48" s="163"/>
      <c r="Q48" s="163"/>
      <c r="R48" s="163"/>
      <c r="S48" s="163"/>
      <c r="T48" s="163"/>
      <c r="U48" s="163"/>
      <c r="V48" s="163"/>
      <c r="W48" s="155"/>
      <c r="X48" s="148"/>
      <c r="Y48" s="148"/>
      <c r="Z48" s="148"/>
      <c r="AA48" s="148"/>
      <c r="AB48" s="148"/>
      <c r="AC48" s="148"/>
      <c r="AD48" s="148"/>
      <c r="AE48" s="148"/>
      <c r="AF48" s="148"/>
      <c r="AG48" s="148"/>
      <c r="AH48" s="148"/>
      <c r="AI48" s="148"/>
      <c r="AJ48" s="148"/>
      <c r="AK48" s="148"/>
      <c r="AL48" s="148"/>
      <c r="AM48" s="148"/>
      <c r="AN48" s="148"/>
    </row>
    <row r="49" spans="1:40" ht="15" customHeight="1" x14ac:dyDescent="0.2">
      <c r="A49" s="190"/>
      <c r="B49" s="190"/>
      <c r="C49" s="190"/>
      <c r="D49" s="190"/>
      <c r="E49" s="190"/>
      <c r="F49" s="188"/>
      <c r="G49" s="188"/>
      <c r="H49" s="163"/>
      <c r="I49" s="163"/>
      <c r="J49" s="163"/>
      <c r="K49" s="163"/>
      <c r="L49" s="163"/>
      <c r="M49" s="163"/>
      <c r="N49" s="163"/>
      <c r="O49" s="163"/>
      <c r="P49" s="163"/>
      <c r="Q49" s="163"/>
      <c r="R49" s="163"/>
      <c r="S49" s="163"/>
      <c r="T49" s="163"/>
      <c r="U49" s="163"/>
      <c r="V49" s="163"/>
      <c r="W49" s="155"/>
      <c r="X49" s="148"/>
      <c r="Y49" s="148"/>
      <c r="Z49" s="148"/>
      <c r="AA49" s="148"/>
      <c r="AB49" s="148"/>
      <c r="AC49" s="148"/>
      <c r="AD49" s="148"/>
      <c r="AE49" s="148"/>
      <c r="AF49" s="148"/>
      <c r="AG49" s="148"/>
      <c r="AH49" s="148"/>
      <c r="AI49" s="148"/>
      <c r="AJ49" s="148"/>
      <c r="AK49" s="148"/>
      <c r="AL49" s="148"/>
      <c r="AM49" s="148"/>
      <c r="AN49" s="148"/>
    </row>
    <row r="50" spans="1:40" ht="15" customHeight="1" x14ac:dyDescent="0.2">
      <c r="A50" s="190"/>
      <c r="B50" s="190"/>
      <c r="C50" s="190"/>
      <c r="D50" s="190"/>
      <c r="E50" s="190"/>
      <c r="F50" s="188"/>
      <c r="G50" s="188"/>
      <c r="H50" s="163"/>
      <c r="I50" s="163"/>
      <c r="J50" s="163"/>
      <c r="K50" s="163"/>
      <c r="L50" s="163"/>
      <c r="M50" s="163"/>
      <c r="N50" s="163"/>
      <c r="O50" s="163"/>
      <c r="P50" s="163"/>
      <c r="Q50" s="163"/>
      <c r="R50" s="163"/>
      <c r="S50" s="163"/>
      <c r="T50" s="163"/>
      <c r="U50" s="163"/>
      <c r="V50" s="163"/>
      <c r="W50" s="155"/>
      <c r="X50" s="148"/>
      <c r="Y50" s="148"/>
      <c r="Z50" s="148"/>
      <c r="AA50" s="148"/>
      <c r="AB50" s="148"/>
      <c r="AC50" s="148"/>
      <c r="AD50" s="148"/>
      <c r="AE50" s="148"/>
      <c r="AF50" s="148"/>
      <c r="AG50" s="148"/>
      <c r="AH50" s="148"/>
      <c r="AI50" s="148"/>
      <c r="AJ50" s="148"/>
      <c r="AK50" s="148"/>
      <c r="AL50" s="148"/>
      <c r="AM50" s="148"/>
      <c r="AN50" s="148"/>
    </row>
    <row r="51" spans="1:40" ht="15" customHeight="1" x14ac:dyDescent="0.2">
      <c r="A51" s="190"/>
      <c r="B51" s="190"/>
      <c r="C51" s="190"/>
      <c r="D51" s="190"/>
      <c r="E51" s="190"/>
      <c r="F51" s="188"/>
      <c r="G51" s="188"/>
      <c r="H51" s="163"/>
      <c r="I51" s="163"/>
      <c r="J51" s="163"/>
      <c r="K51" s="163"/>
      <c r="L51" s="163"/>
      <c r="M51" s="163"/>
      <c r="N51" s="163"/>
      <c r="O51" s="163"/>
      <c r="P51" s="163"/>
      <c r="Q51" s="163"/>
      <c r="R51" s="163"/>
      <c r="S51" s="163"/>
      <c r="T51" s="163"/>
      <c r="U51" s="163"/>
      <c r="V51" s="163"/>
      <c r="W51" s="155"/>
      <c r="X51" s="148"/>
      <c r="Y51" s="148"/>
      <c r="Z51" s="148"/>
      <c r="AA51" s="148"/>
      <c r="AB51" s="148"/>
      <c r="AC51" s="148"/>
      <c r="AD51" s="148"/>
      <c r="AE51" s="148"/>
      <c r="AF51" s="148"/>
      <c r="AG51" s="148"/>
      <c r="AH51" s="148"/>
      <c r="AI51" s="148"/>
      <c r="AJ51" s="148"/>
      <c r="AK51" s="148"/>
      <c r="AL51" s="148"/>
      <c r="AM51" s="148"/>
      <c r="AN51" s="148"/>
    </row>
    <row r="52" spans="1:40" ht="15" customHeight="1" x14ac:dyDescent="0.2">
      <c r="A52" s="190"/>
      <c r="B52" s="190"/>
      <c r="C52" s="190"/>
      <c r="D52" s="190"/>
      <c r="E52" s="190"/>
      <c r="F52" s="188"/>
      <c r="H52" s="163"/>
      <c r="I52" s="163"/>
      <c r="J52" s="163"/>
      <c r="K52" s="163"/>
      <c r="L52" s="163"/>
      <c r="M52" s="163"/>
      <c r="N52" s="163"/>
      <c r="O52" s="163"/>
      <c r="P52" s="163"/>
      <c r="Q52" s="163"/>
      <c r="R52" s="163"/>
      <c r="S52" s="163"/>
      <c r="T52" s="163"/>
      <c r="U52" s="163"/>
      <c r="V52" s="163"/>
      <c r="W52" s="155"/>
      <c r="X52" s="148"/>
      <c r="Y52" s="148"/>
      <c r="Z52" s="148"/>
      <c r="AA52" s="148"/>
      <c r="AB52" s="148"/>
      <c r="AC52" s="148"/>
      <c r="AD52" s="148"/>
      <c r="AE52" s="148"/>
      <c r="AF52" s="148"/>
      <c r="AG52" s="148"/>
      <c r="AH52" s="148"/>
      <c r="AI52" s="148"/>
      <c r="AJ52" s="148"/>
      <c r="AK52" s="148"/>
      <c r="AL52" s="148"/>
      <c r="AM52" s="148"/>
      <c r="AN52" s="148"/>
    </row>
    <row r="53" spans="1:40" ht="15" customHeight="1" x14ac:dyDescent="0.2">
      <c r="A53" s="161"/>
      <c r="H53" s="163"/>
      <c r="I53" s="163"/>
      <c r="J53" s="163"/>
      <c r="K53" s="163"/>
      <c r="L53" s="163"/>
      <c r="M53" s="163"/>
      <c r="N53" s="163"/>
      <c r="O53" s="163"/>
      <c r="P53" s="163"/>
      <c r="Q53" s="163"/>
      <c r="R53" s="163"/>
      <c r="S53" s="163"/>
      <c r="T53" s="163"/>
      <c r="U53" s="163"/>
      <c r="V53" s="163"/>
      <c r="W53" s="155"/>
      <c r="X53" s="148"/>
      <c r="Y53" s="148"/>
      <c r="Z53" s="148"/>
      <c r="AA53" s="148"/>
      <c r="AB53" s="148"/>
      <c r="AC53" s="148"/>
      <c r="AD53" s="148"/>
      <c r="AE53" s="148"/>
      <c r="AF53" s="148"/>
      <c r="AG53" s="148"/>
      <c r="AH53" s="148"/>
      <c r="AI53" s="148"/>
      <c r="AJ53" s="148"/>
      <c r="AK53" s="148"/>
      <c r="AL53" s="148"/>
      <c r="AM53" s="148"/>
      <c r="AN53" s="148"/>
    </row>
    <row r="54" spans="1:40" ht="15" customHeight="1" x14ac:dyDescent="0.2">
      <c r="A54" s="161"/>
      <c r="H54" s="163"/>
      <c r="I54" s="163"/>
      <c r="J54" s="163"/>
      <c r="K54" s="163"/>
      <c r="L54" s="163"/>
      <c r="M54" s="163"/>
      <c r="N54" s="163"/>
      <c r="O54" s="163"/>
      <c r="P54" s="163"/>
      <c r="Q54" s="163"/>
      <c r="R54" s="163"/>
      <c r="S54" s="163"/>
      <c r="T54" s="163"/>
      <c r="U54" s="163"/>
      <c r="V54" s="163"/>
      <c r="W54" s="155"/>
      <c r="X54" s="148"/>
      <c r="Y54" s="148"/>
      <c r="Z54" s="148"/>
      <c r="AA54" s="148"/>
      <c r="AB54" s="148"/>
      <c r="AC54" s="148"/>
      <c r="AD54" s="148"/>
      <c r="AE54" s="148"/>
      <c r="AF54" s="148"/>
      <c r="AG54" s="148"/>
      <c r="AH54" s="148"/>
      <c r="AI54" s="148"/>
      <c r="AJ54" s="148"/>
      <c r="AK54" s="148"/>
      <c r="AL54" s="148"/>
      <c r="AM54" s="148"/>
      <c r="AN54" s="148"/>
    </row>
    <row r="55" spans="1:40" ht="15" customHeight="1" x14ac:dyDescent="0.2">
      <c r="A55" s="161"/>
      <c r="H55" s="163"/>
      <c r="I55" s="163"/>
      <c r="J55" s="163"/>
      <c r="K55" s="163"/>
      <c r="L55" s="163"/>
      <c r="M55" s="163"/>
      <c r="N55" s="163"/>
      <c r="O55" s="163"/>
      <c r="P55" s="163"/>
      <c r="Q55" s="163"/>
      <c r="R55" s="163"/>
      <c r="S55" s="163"/>
      <c r="T55" s="163"/>
      <c r="U55" s="163"/>
      <c r="V55" s="163"/>
      <c r="W55" s="196"/>
      <c r="X55" s="148"/>
      <c r="Y55" s="148"/>
      <c r="Z55" s="148"/>
      <c r="AA55" s="148"/>
      <c r="AB55" s="148"/>
      <c r="AC55" s="148"/>
      <c r="AD55" s="148"/>
      <c r="AE55" s="148"/>
      <c r="AF55" s="148"/>
      <c r="AG55" s="148"/>
      <c r="AH55" s="148"/>
      <c r="AI55" s="148"/>
      <c r="AJ55" s="148"/>
      <c r="AK55" s="148"/>
      <c r="AL55" s="148"/>
      <c r="AM55" s="148"/>
      <c r="AN55" s="148"/>
    </row>
    <row r="56" spans="1:40" ht="15" customHeight="1" x14ac:dyDescent="0.2">
      <c r="A56" s="161"/>
      <c r="H56" s="163"/>
      <c r="I56" s="163"/>
      <c r="J56" s="163"/>
      <c r="K56" s="163"/>
      <c r="L56" s="163"/>
      <c r="M56" s="163"/>
      <c r="N56" s="163"/>
      <c r="O56" s="163"/>
      <c r="P56" s="163"/>
      <c r="Q56" s="163"/>
      <c r="R56" s="163"/>
      <c r="S56" s="163"/>
      <c r="T56" s="163"/>
      <c r="U56" s="163"/>
      <c r="V56" s="163"/>
      <c r="W56" s="196"/>
      <c r="X56" s="148"/>
      <c r="Y56" s="148"/>
      <c r="Z56" s="148"/>
      <c r="AA56" s="148"/>
      <c r="AB56" s="148"/>
      <c r="AC56" s="148"/>
      <c r="AD56" s="148"/>
      <c r="AE56" s="148"/>
      <c r="AF56" s="148"/>
      <c r="AG56" s="148"/>
      <c r="AH56" s="148"/>
      <c r="AI56" s="148"/>
      <c r="AJ56" s="148"/>
      <c r="AK56" s="148"/>
      <c r="AL56" s="148"/>
      <c r="AM56" s="148"/>
      <c r="AN56" s="148"/>
    </row>
    <row r="57" spans="1:40" ht="15" customHeight="1" x14ac:dyDescent="0.2">
      <c r="A57" s="161"/>
      <c r="H57" s="163"/>
      <c r="I57" s="163"/>
      <c r="J57" s="163"/>
      <c r="K57" s="163"/>
      <c r="L57" s="163"/>
      <c r="M57" s="163"/>
      <c r="N57" s="163"/>
      <c r="O57" s="163"/>
      <c r="P57" s="163"/>
      <c r="Q57" s="163"/>
      <c r="R57" s="163"/>
      <c r="S57" s="163"/>
      <c r="T57" s="163"/>
      <c r="U57" s="163"/>
      <c r="V57" s="163"/>
      <c r="W57" s="196"/>
      <c r="X57" s="148"/>
      <c r="Y57" s="148"/>
      <c r="Z57" s="148"/>
      <c r="AA57" s="148"/>
      <c r="AB57" s="148"/>
      <c r="AC57" s="148"/>
      <c r="AD57" s="148"/>
      <c r="AE57" s="148"/>
      <c r="AF57" s="148"/>
      <c r="AG57" s="148"/>
      <c r="AH57" s="148"/>
      <c r="AI57" s="148"/>
      <c r="AJ57" s="148"/>
      <c r="AK57" s="148"/>
      <c r="AL57" s="148"/>
      <c r="AM57" s="148"/>
      <c r="AN57" s="148"/>
    </row>
    <row r="58" spans="1:40" ht="15" customHeight="1" x14ac:dyDescent="0.2">
      <c r="A58" s="161"/>
      <c r="H58" s="163"/>
      <c r="I58" s="163"/>
      <c r="J58" s="163"/>
      <c r="K58" s="163"/>
      <c r="L58" s="163"/>
      <c r="M58" s="163"/>
      <c r="N58" s="163"/>
      <c r="O58" s="163"/>
      <c r="P58" s="163"/>
      <c r="Q58" s="163"/>
      <c r="R58" s="163"/>
      <c r="S58" s="163"/>
      <c r="T58" s="163"/>
      <c r="U58" s="163"/>
      <c r="V58" s="163"/>
      <c r="W58" s="155"/>
      <c r="X58" s="148"/>
      <c r="Y58" s="148"/>
      <c r="Z58" s="148"/>
      <c r="AA58" s="148"/>
      <c r="AB58" s="148"/>
      <c r="AC58" s="148"/>
      <c r="AD58" s="148"/>
      <c r="AE58" s="148"/>
      <c r="AF58" s="148"/>
      <c r="AG58" s="148"/>
      <c r="AH58" s="148"/>
      <c r="AI58" s="148"/>
      <c r="AJ58" s="148"/>
      <c r="AK58" s="148"/>
      <c r="AL58" s="148"/>
      <c r="AM58" s="148"/>
      <c r="AN58" s="148"/>
    </row>
    <row r="59" spans="1:40" ht="15" customHeight="1" x14ac:dyDescent="0.2">
      <c r="A59" s="161"/>
      <c r="H59" s="163"/>
      <c r="I59" s="163"/>
      <c r="J59" s="163"/>
      <c r="K59" s="163"/>
      <c r="L59" s="163"/>
      <c r="M59" s="163"/>
      <c r="N59" s="163"/>
      <c r="O59" s="163"/>
      <c r="P59" s="163"/>
      <c r="Q59" s="163"/>
      <c r="R59" s="163"/>
      <c r="S59" s="163"/>
      <c r="T59" s="163"/>
      <c r="U59" s="163"/>
      <c r="V59" s="163"/>
      <c r="W59" s="155"/>
      <c r="X59" s="148"/>
      <c r="Y59" s="148"/>
      <c r="Z59" s="148"/>
      <c r="AA59" s="148"/>
      <c r="AB59" s="148"/>
      <c r="AC59" s="148"/>
      <c r="AD59" s="148"/>
      <c r="AE59" s="148"/>
      <c r="AF59" s="148"/>
      <c r="AG59" s="148"/>
      <c r="AH59" s="148"/>
      <c r="AI59" s="148"/>
      <c r="AJ59" s="148"/>
      <c r="AK59" s="148"/>
      <c r="AL59" s="148"/>
      <c r="AM59" s="148"/>
      <c r="AN59" s="148"/>
    </row>
    <row r="60" spans="1:40" ht="15" customHeight="1" x14ac:dyDescent="0.2">
      <c r="A60" s="197"/>
      <c r="H60" s="163"/>
      <c r="I60" s="163"/>
      <c r="J60" s="163"/>
      <c r="K60" s="163"/>
      <c r="L60" s="163"/>
      <c r="M60" s="163"/>
      <c r="N60" s="163"/>
      <c r="O60" s="163"/>
      <c r="P60" s="163"/>
      <c r="Q60" s="163"/>
      <c r="R60" s="163"/>
      <c r="S60" s="163"/>
      <c r="T60" s="163"/>
      <c r="U60" s="163"/>
      <c r="V60" s="163"/>
      <c r="W60" s="155"/>
      <c r="X60" s="148"/>
      <c r="Y60" s="148"/>
      <c r="Z60" s="148"/>
      <c r="AA60" s="148"/>
      <c r="AB60" s="148"/>
      <c r="AC60" s="148"/>
      <c r="AD60" s="148"/>
      <c r="AE60" s="148"/>
      <c r="AF60" s="148"/>
      <c r="AG60" s="148"/>
      <c r="AH60" s="148"/>
      <c r="AI60" s="148"/>
      <c r="AJ60" s="148"/>
      <c r="AK60" s="148"/>
      <c r="AL60" s="148"/>
      <c r="AM60" s="148"/>
      <c r="AN60" s="148"/>
    </row>
    <row r="61" spans="1:40" ht="15" customHeight="1" x14ac:dyDescent="0.2">
      <c r="A61" s="198"/>
      <c r="H61" s="163"/>
      <c r="I61" s="163"/>
      <c r="J61" s="163"/>
      <c r="K61" s="163"/>
      <c r="L61" s="163"/>
      <c r="M61" s="163"/>
      <c r="N61" s="163"/>
      <c r="O61" s="163"/>
      <c r="P61" s="163"/>
      <c r="Q61" s="163"/>
      <c r="R61" s="163"/>
      <c r="S61" s="163"/>
      <c r="T61" s="163"/>
      <c r="U61" s="163"/>
      <c r="V61" s="163"/>
      <c r="W61" s="155"/>
      <c r="X61" s="148"/>
      <c r="Y61" s="148"/>
      <c r="Z61" s="148"/>
      <c r="AA61" s="148"/>
      <c r="AB61" s="148"/>
      <c r="AC61" s="148"/>
      <c r="AD61" s="148"/>
      <c r="AE61" s="148"/>
      <c r="AF61" s="148"/>
      <c r="AG61" s="148"/>
      <c r="AH61" s="148"/>
      <c r="AI61" s="148"/>
      <c r="AJ61" s="148"/>
      <c r="AK61" s="148"/>
      <c r="AL61" s="148"/>
      <c r="AM61" s="148"/>
      <c r="AN61" s="148"/>
    </row>
    <row r="62" spans="1:40" ht="15" customHeight="1" x14ac:dyDescent="0.2">
      <c r="A62" s="198"/>
      <c r="H62" s="163"/>
      <c r="I62" s="163"/>
      <c r="J62" s="163"/>
      <c r="K62" s="163"/>
      <c r="L62" s="163"/>
      <c r="M62" s="163"/>
      <c r="N62" s="163"/>
      <c r="O62" s="163"/>
      <c r="P62" s="163"/>
      <c r="Q62" s="163"/>
      <c r="R62" s="163"/>
      <c r="S62" s="163"/>
      <c r="T62" s="163"/>
      <c r="U62" s="163"/>
      <c r="V62" s="163"/>
      <c r="W62" s="155"/>
      <c r="X62" s="148"/>
      <c r="Y62" s="148"/>
      <c r="Z62" s="148"/>
      <c r="AA62" s="148"/>
      <c r="AB62" s="148"/>
      <c r="AC62" s="148"/>
      <c r="AD62" s="148"/>
      <c r="AE62" s="148"/>
      <c r="AF62" s="148"/>
      <c r="AG62" s="148"/>
      <c r="AH62" s="148"/>
      <c r="AI62" s="148"/>
      <c r="AJ62" s="148"/>
      <c r="AK62" s="148"/>
      <c r="AL62" s="148"/>
      <c r="AM62" s="148"/>
      <c r="AN62" s="148"/>
    </row>
    <row r="63" spans="1:40" ht="15" customHeight="1" x14ac:dyDescent="0.2">
      <c r="A63" s="198"/>
      <c r="H63" s="155"/>
      <c r="I63" s="155"/>
      <c r="J63" s="155"/>
      <c r="K63" s="155"/>
      <c r="L63" s="155"/>
      <c r="M63" s="155"/>
      <c r="N63" s="155"/>
      <c r="O63" s="163"/>
      <c r="P63" s="163"/>
      <c r="Q63" s="163"/>
      <c r="R63" s="163"/>
      <c r="S63" s="163"/>
      <c r="T63" s="163"/>
      <c r="U63" s="163"/>
      <c r="V63" s="163"/>
      <c r="W63" s="155"/>
      <c r="X63" s="148"/>
      <c r="Y63" s="148"/>
      <c r="Z63" s="148"/>
      <c r="AA63" s="148"/>
      <c r="AB63" s="148"/>
      <c r="AC63" s="148"/>
      <c r="AD63" s="148"/>
      <c r="AE63" s="148"/>
      <c r="AF63" s="148"/>
      <c r="AG63" s="148"/>
      <c r="AH63" s="148"/>
      <c r="AI63" s="148"/>
      <c r="AJ63" s="148"/>
      <c r="AK63" s="148"/>
      <c r="AL63" s="148"/>
      <c r="AM63" s="148"/>
      <c r="AN63" s="148"/>
    </row>
    <row r="64" spans="1:40" ht="15" customHeight="1" x14ac:dyDescent="0.2">
      <c r="A64" s="198"/>
      <c r="H64" s="196"/>
      <c r="I64" s="196"/>
      <c r="J64" s="196"/>
      <c r="K64" s="196"/>
      <c r="L64" s="196"/>
      <c r="M64" s="196"/>
      <c r="N64" s="196"/>
      <c r="O64" s="155"/>
      <c r="P64" s="155"/>
      <c r="Q64" s="155"/>
      <c r="R64" s="155"/>
      <c r="S64" s="155"/>
      <c r="T64" s="155"/>
      <c r="U64" s="155"/>
      <c r="V64" s="155"/>
      <c r="W64" s="155"/>
      <c r="X64" s="148"/>
      <c r="Y64" s="148"/>
      <c r="Z64" s="148"/>
      <c r="AA64" s="148"/>
      <c r="AB64" s="148"/>
      <c r="AC64" s="148"/>
      <c r="AD64" s="148"/>
      <c r="AE64" s="148"/>
      <c r="AF64" s="148"/>
      <c r="AG64" s="148"/>
      <c r="AH64" s="148"/>
      <c r="AI64" s="148"/>
      <c r="AJ64" s="148"/>
      <c r="AK64" s="148"/>
      <c r="AL64" s="148"/>
      <c r="AM64" s="148"/>
      <c r="AN64" s="148"/>
    </row>
    <row r="65" spans="1:40" ht="15" customHeight="1" x14ac:dyDescent="0.2">
      <c r="A65" s="181"/>
      <c r="H65" s="196"/>
      <c r="I65" s="196"/>
      <c r="J65" s="196"/>
      <c r="K65" s="196"/>
      <c r="L65" s="196"/>
      <c r="M65" s="196"/>
      <c r="N65" s="196"/>
      <c r="O65" s="196"/>
      <c r="P65" s="196"/>
      <c r="Q65" s="196"/>
      <c r="R65" s="196"/>
      <c r="S65" s="196"/>
      <c r="T65" s="196"/>
      <c r="U65" s="196"/>
      <c r="V65" s="196"/>
      <c r="W65" s="148"/>
      <c r="X65" s="148"/>
      <c r="Y65" s="148"/>
      <c r="Z65" s="148"/>
      <c r="AA65" s="148"/>
      <c r="AB65" s="148"/>
      <c r="AC65" s="148"/>
      <c r="AD65" s="148"/>
      <c r="AE65" s="148"/>
      <c r="AF65" s="148"/>
      <c r="AG65" s="148"/>
      <c r="AH65" s="148"/>
      <c r="AI65" s="148"/>
      <c r="AJ65" s="148"/>
      <c r="AK65" s="148"/>
      <c r="AL65" s="148"/>
      <c r="AM65" s="148"/>
      <c r="AN65" s="148"/>
    </row>
    <row r="66" spans="1:40" ht="15" customHeight="1" x14ac:dyDescent="0.2">
      <c r="A66" s="181"/>
      <c r="H66" s="196"/>
      <c r="I66" s="196"/>
      <c r="J66" s="196"/>
      <c r="K66" s="196"/>
      <c r="L66" s="196"/>
      <c r="M66" s="196"/>
      <c r="N66" s="196"/>
      <c r="O66" s="196"/>
      <c r="P66" s="196"/>
      <c r="Q66" s="196"/>
      <c r="R66" s="196"/>
      <c r="S66" s="196"/>
      <c r="T66" s="196"/>
      <c r="U66" s="196"/>
      <c r="V66" s="196"/>
      <c r="W66" s="148"/>
      <c r="X66" s="148"/>
      <c r="Y66" s="148"/>
      <c r="Z66" s="148"/>
      <c r="AA66" s="148"/>
      <c r="AB66" s="148"/>
      <c r="AC66" s="148"/>
      <c r="AD66" s="148"/>
      <c r="AE66" s="148"/>
      <c r="AF66" s="148"/>
      <c r="AG66" s="148"/>
      <c r="AH66" s="148"/>
      <c r="AI66" s="148"/>
      <c r="AJ66" s="148"/>
      <c r="AK66" s="148"/>
      <c r="AL66" s="148"/>
      <c r="AM66" s="148"/>
      <c r="AN66" s="148"/>
    </row>
    <row r="67" spans="1:40" ht="15" customHeight="1" x14ac:dyDescent="0.2">
      <c r="A67" s="181"/>
      <c r="H67" s="196"/>
      <c r="I67" s="196"/>
      <c r="J67" s="196"/>
      <c r="K67" s="196"/>
      <c r="L67" s="196"/>
      <c r="M67" s="196"/>
      <c r="N67" s="196"/>
      <c r="O67" s="196"/>
      <c r="P67" s="196"/>
      <c r="Q67" s="196"/>
      <c r="R67" s="196"/>
      <c r="S67" s="196"/>
      <c r="T67" s="196"/>
      <c r="U67" s="196"/>
      <c r="V67" s="196"/>
      <c r="W67" s="148"/>
      <c r="X67" s="148"/>
      <c r="Y67" s="148"/>
      <c r="Z67" s="148"/>
      <c r="AA67" s="148"/>
      <c r="AB67" s="148"/>
      <c r="AC67" s="148"/>
      <c r="AD67" s="148"/>
      <c r="AE67" s="148"/>
      <c r="AF67" s="148"/>
      <c r="AG67" s="148"/>
      <c r="AH67" s="148"/>
      <c r="AI67" s="148"/>
      <c r="AJ67" s="148"/>
      <c r="AK67" s="148"/>
      <c r="AL67" s="148"/>
      <c r="AM67" s="148"/>
      <c r="AN67" s="148"/>
    </row>
    <row r="68" spans="1:40" ht="15" customHeight="1" x14ac:dyDescent="0.2">
      <c r="A68" s="181"/>
      <c r="H68" s="196"/>
      <c r="I68" s="196"/>
      <c r="J68" s="196"/>
      <c r="K68" s="196"/>
      <c r="L68" s="196"/>
      <c r="M68" s="196"/>
      <c r="N68" s="196"/>
      <c r="O68" s="196"/>
      <c r="P68" s="196"/>
      <c r="Q68" s="196"/>
      <c r="R68" s="196"/>
      <c r="S68" s="196"/>
      <c r="T68" s="196"/>
      <c r="U68" s="196"/>
      <c r="V68" s="196"/>
      <c r="W68" s="148"/>
      <c r="X68" s="148"/>
      <c r="Y68" s="148"/>
      <c r="Z68" s="148"/>
      <c r="AA68" s="148"/>
      <c r="AB68" s="148"/>
      <c r="AC68" s="148"/>
      <c r="AD68" s="148"/>
      <c r="AE68" s="148"/>
      <c r="AF68" s="148"/>
      <c r="AG68" s="148"/>
      <c r="AH68" s="148"/>
      <c r="AI68" s="148"/>
      <c r="AJ68" s="148"/>
      <c r="AK68" s="148"/>
      <c r="AL68" s="148"/>
      <c r="AM68" s="148"/>
      <c r="AN68" s="148"/>
    </row>
    <row r="69" spans="1:40" ht="15" customHeight="1" x14ac:dyDescent="0.2">
      <c r="A69" s="181"/>
      <c r="H69" s="196"/>
      <c r="I69" s="196"/>
      <c r="J69" s="196"/>
      <c r="K69" s="196"/>
      <c r="L69" s="196"/>
      <c r="M69" s="196"/>
      <c r="N69" s="196"/>
      <c r="O69" s="196"/>
      <c r="P69" s="196"/>
      <c r="Q69" s="196"/>
      <c r="R69" s="196"/>
      <c r="S69" s="196"/>
      <c r="T69" s="196"/>
      <c r="U69" s="196"/>
      <c r="V69" s="196"/>
      <c r="W69" s="148"/>
      <c r="X69" s="148"/>
      <c r="Y69" s="148"/>
      <c r="Z69" s="148"/>
      <c r="AA69" s="148"/>
      <c r="AB69" s="148"/>
      <c r="AC69" s="148"/>
      <c r="AD69" s="148"/>
      <c r="AE69" s="148"/>
      <c r="AF69" s="148"/>
      <c r="AG69" s="148"/>
      <c r="AH69" s="148"/>
      <c r="AI69" s="148"/>
      <c r="AJ69" s="148"/>
      <c r="AK69" s="148"/>
      <c r="AL69" s="148"/>
      <c r="AM69" s="148"/>
      <c r="AN69" s="148"/>
    </row>
    <row r="70" spans="1:40" ht="15" customHeight="1" x14ac:dyDescent="0.2">
      <c r="A70" s="181"/>
      <c r="H70" s="196"/>
      <c r="I70" s="196"/>
      <c r="J70" s="196"/>
      <c r="K70" s="196"/>
      <c r="L70" s="196"/>
      <c r="M70" s="196"/>
      <c r="N70" s="196"/>
      <c r="O70" s="196"/>
      <c r="P70" s="196"/>
      <c r="Q70" s="196"/>
      <c r="R70" s="196"/>
      <c r="S70" s="196"/>
      <c r="T70" s="196"/>
      <c r="U70" s="196"/>
      <c r="V70" s="196"/>
      <c r="W70" s="148"/>
      <c r="X70" s="148"/>
      <c r="Y70" s="148"/>
      <c r="Z70" s="148"/>
      <c r="AA70" s="148"/>
      <c r="AB70" s="148"/>
      <c r="AC70" s="148"/>
      <c r="AD70" s="148"/>
      <c r="AE70" s="148"/>
      <c r="AF70" s="148"/>
      <c r="AG70" s="148"/>
      <c r="AH70" s="148"/>
      <c r="AI70" s="148"/>
      <c r="AJ70" s="148"/>
      <c r="AK70" s="148"/>
      <c r="AL70" s="148"/>
      <c r="AM70" s="148"/>
      <c r="AN70" s="148"/>
    </row>
    <row r="71" spans="1:40" ht="15" customHeight="1" x14ac:dyDescent="0.2">
      <c r="A71" s="181"/>
      <c r="H71" s="196"/>
      <c r="I71" s="196"/>
      <c r="J71" s="196"/>
      <c r="K71" s="196"/>
      <c r="L71" s="196"/>
      <c r="M71" s="196"/>
      <c r="N71" s="196"/>
      <c r="O71" s="196"/>
      <c r="P71" s="196"/>
      <c r="Q71" s="196"/>
      <c r="R71" s="196"/>
      <c r="S71" s="196"/>
      <c r="T71" s="196"/>
      <c r="U71" s="196"/>
      <c r="V71" s="196"/>
      <c r="W71" s="148"/>
      <c r="X71" s="148"/>
      <c r="Y71" s="148"/>
      <c r="Z71" s="148"/>
      <c r="AA71" s="148"/>
      <c r="AB71" s="148"/>
      <c r="AC71" s="148"/>
      <c r="AD71" s="148"/>
      <c r="AE71" s="148"/>
      <c r="AF71" s="148"/>
      <c r="AG71" s="148"/>
      <c r="AH71" s="148"/>
      <c r="AI71" s="148"/>
      <c r="AJ71" s="148"/>
      <c r="AK71" s="148"/>
      <c r="AL71" s="148"/>
      <c r="AM71" s="148"/>
      <c r="AN71" s="148"/>
    </row>
    <row r="72" spans="1:40" ht="15" customHeight="1" x14ac:dyDescent="0.2">
      <c r="A72" s="181"/>
      <c r="H72" s="196"/>
      <c r="I72" s="196"/>
      <c r="J72" s="196"/>
      <c r="K72" s="196"/>
      <c r="L72" s="196"/>
      <c r="M72" s="196"/>
      <c r="N72" s="196"/>
      <c r="O72" s="196"/>
      <c r="P72" s="196"/>
      <c r="Q72" s="196"/>
      <c r="R72" s="196"/>
      <c r="S72" s="196"/>
      <c r="T72" s="196"/>
      <c r="U72" s="196"/>
      <c r="V72" s="196"/>
      <c r="W72" s="148"/>
      <c r="X72" s="148"/>
      <c r="Y72" s="148"/>
      <c r="Z72" s="148"/>
      <c r="AA72" s="148"/>
      <c r="AB72" s="148"/>
      <c r="AC72" s="148"/>
      <c r="AD72" s="148"/>
      <c r="AE72" s="148"/>
      <c r="AF72" s="148"/>
      <c r="AG72" s="148"/>
      <c r="AH72" s="148"/>
      <c r="AI72" s="148"/>
      <c r="AJ72" s="148"/>
      <c r="AK72" s="148"/>
      <c r="AL72" s="148"/>
      <c r="AM72" s="148"/>
      <c r="AN72" s="148"/>
    </row>
    <row r="73" spans="1:40" ht="15" customHeight="1" x14ac:dyDescent="0.2">
      <c r="A73" s="181"/>
      <c r="H73" s="196"/>
      <c r="I73" s="196"/>
      <c r="J73" s="196"/>
      <c r="K73" s="196"/>
      <c r="L73" s="196"/>
      <c r="M73" s="196"/>
      <c r="N73" s="196"/>
      <c r="O73" s="196"/>
      <c r="P73" s="196"/>
      <c r="Q73" s="196"/>
      <c r="R73" s="196"/>
      <c r="S73" s="196"/>
      <c r="T73" s="196"/>
      <c r="U73" s="196"/>
      <c r="V73" s="196"/>
      <c r="W73" s="148"/>
      <c r="X73" s="148"/>
      <c r="Y73" s="148"/>
      <c r="Z73" s="148"/>
      <c r="AA73" s="148"/>
      <c r="AB73" s="148"/>
      <c r="AC73" s="148"/>
      <c r="AD73" s="148"/>
      <c r="AE73" s="148"/>
      <c r="AF73" s="148"/>
      <c r="AG73" s="148"/>
      <c r="AH73" s="148"/>
      <c r="AI73" s="148"/>
      <c r="AJ73" s="148"/>
      <c r="AK73" s="148"/>
      <c r="AL73" s="148"/>
      <c r="AM73" s="148"/>
      <c r="AN73" s="148"/>
    </row>
    <row r="74" spans="1:40" ht="15" customHeight="1" x14ac:dyDescent="0.2">
      <c r="A74" s="181"/>
      <c r="N74" s="148"/>
      <c r="O74" s="196"/>
      <c r="P74" s="196"/>
      <c r="Q74" s="196"/>
      <c r="R74" s="196"/>
      <c r="S74" s="196"/>
      <c r="T74" s="196"/>
      <c r="U74" s="196"/>
      <c r="V74" s="196"/>
      <c r="W74" s="148"/>
      <c r="X74" s="148"/>
      <c r="Y74" s="148"/>
      <c r="Z74" s="148"/>
      <c r="AA74" s="148"/>
      <c r="AB74" s="148"/>
      <c r="AC74" s="148"/>
      <c r="AD74" s="148"/>
      <c r="AE74" s="148"/>
      <c r="AF74" s="148"/>
      <c r="AG74" s="148"/>
      <c r="AH74" s="148"/>
      <c r="AI74" s="148"/>
      <c r="AJ74" s="148"/>
      <c r="AK74" s="148"/>
      <c r="AL74" s="148"/>
      <c r="AM74" s="148"/>
      <c r="AN74" s="148"/>
    </row>
    <row r="75" spans="1:40" ht="15" customHeight="1" x14ac:dyDescent="0.2">
      <c r="A75" s="181"/>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row>
    <row r="76" spans="1:40" ht="15" customHeight="1" x14ac:dyDescent="0.2">
      <c r="A76" s="181"/>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row>
    <row r="77" spans="1:40" ht="15" customHeight="1" x14ac:dyDescent="0.2">
      <c r="A77" s="181"/>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row>
    <row r="78" spans="1:40" ht="15" customHeight="1" x14ac:dyDescent="0.2">
      <c r="A78" s="181"/>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row>
    <row r="79" spans="1:40" ht="15" customHeight="1" x14ac:dyDescent="0.2">
      <c r="A79" s="181"/>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row>
    <row r="80" spans="1:40" ht="15" customHeight="1" x14ac:dyDescent="0.2">
      <c r="A80" s="181"/>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row>
    <row r="81" spans="1:40" ht="15" customHeight="1" x14ac:dyDescent="0.2">
      <c r="A81" s="181"/>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row>
    <row r="82" spans="1:40" ht="15" customHeight="1" x14ac:dyDescent="0.2">
      <c r="A82" s="181"/>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row>
    <row r="83" spans="1:40" ht="15" customHeight="1" x14ac:dyDescent="0.2">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row>
    <row r="84" spans="1:40" ht="15" customHeight="1" x14ac:dyDescent="0.2">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row>
    <row r="85" spans="1:40" ht="15" customHeight="1" x14ac:dyDescent="0.2">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row>
    <row r="86" spans="1:40" ht="15" customHeight="1" x14ac:dyDescent="0.2">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row>
    <row r="87" spans="1:40" ht="15" customHeight="1" x14ac:dyDescent="0.2">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row>
    <row r="88" spans="1:40" ht="15" customHeight="1" x14ac:dyDescent="0.2">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row>
    <row r="89" spans="1:40" ht="15" customHeight="1" x14ac:dyDescent="0.2">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row>
    <row r="90" spans="1:40" ht="15" customHeight="1" x14ac:dyDescent="0.2">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row>
    <row r="91" spans="1:40" ht="15" customHeight="1" x14ac:dyDescent="0.2">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row>
    <row r="92" spans="1:40" ht="15" customHeight="1" x14ac:dyDescent="0.2">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row>
    <row r="93" spans="1:40" ht="15" customHeight="1" x14ac:dyDescent="0.2">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row>
    <row r="94" spans="1:40" ht="15" customHeight="1" x14ac:dyDescent="0.2">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row>
    <row r="95" spans="1:40" ht="15" customHeight="1" x14ac:dyDescent="0.2">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row>
    <row r="96" spans="1:40" ht="15" customHeight="1" x14ac:dyDescent="0.2">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row>
    <row r="97" spans="14:40" ht="15" customHeight="1" x14ac:dyDescent="0.2">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row>
    <row r="98" spans="14:40" ht="15" customHeight="1" x14ac:dyDescent="0.2">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row>
    <row r="99" spans="14:40" ht="15" customHeight="1" x14ac:dyDescent="0.2">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row>
    <row r="100" spans="14:40" ht="15" customHeight="1" x14ac:dyDescent="0.2">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row>
    <row r="101" spans="14:40" ht="15" customHeight="1" x14ac:dyDescent="0.2">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row>
    <row r="102" spans="14:40" ht="15" customHeight="1" x14ac:dyDescent="0.2">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row>
    <row r="103" spans="14:40" ht="15" customHeight="1" x14ac:dyDescent="0.2">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row>
    <row r="104" spans="14:40" ht="15" customHeight="1" x14ac:dyDescent="0.2">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row>
    <row r="105" spans="14:40" ht="15" customHeight="1" x14ac:dyDescent="0.2">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row>
    <row r="106" spans="14:40" ht="15" customHeight="1" x14ac:dyDescent="0.2">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row>
    <row r="107" spans="14:40" ht="15" customHeight="1" x14ac:dyDescent="0.2">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row>
    <row r="108" spans="14:40" ht="15" customHeight="1" x14ac:dyDescent="0.2">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row>
    <row r="109" spans="14:40" ht="15" customHeight="1" x14ac:dyDescent="0.2">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row>
    <row r="110" spans="14:40" ht="15" customHeight="1" x14ac:dyDescent="0.2">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row>
    <row r="111" spans="14:40" ht="15" customHeight="1" x14ac:dyDescent="0.2">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row>
    <row r="112" spans="14:40" ht="15" customHeight="1" x14ac:dyDescent="0.2">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row>
    <row r="113" spans="14:40" ht="15" customHeight="1" x14ac:dyDescent="0.2">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row>
    <row r="114" spans="14:40" ht="15" customHeight="1" x14ac:dyDescent="0.2">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row>
    <row r="115" spans="14:40" ht="15" customHeight="1" x14ac:dyDescent="0.2">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row>
    <row r="116" spans="14:40" ht="15" customHeight="1" x14ac:dyDescent="0.2">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row>
    <row r="117" spans="14:40" ht="15" customHeight="1" x14ac:dyDescent="0.2">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row>
    <row r="118" spans="14:40" ht="15" customHeight="1" x14ac:dyDescent="0.2">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row>
    <row r="119" spans="14:40" ht="15" customHeight="1" x14ac:dyDescent="0.2">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row>
    <row r="120" spans="14:40" ht="15" customHeight="1" x14ac:dyDescent="0.2">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row>
    <row r="121" spans="14:40" ht="15" customHeight="1" x14ac:dyDescent="0.2">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row>
    <row r="122" spans="14:40" ht="15" customHeight="1" x14ac:dyDescent="0.2">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row>
    <row r="123" spans="14:40" ht="15" customHeight="1" x14ac:dyDescent="0.2">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row>
    <row r="124" spans="14:40" ht="15" customHeight="1" x14ac:dyDescent="0.2">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row>
    <row r="125" spans="14:40" ht="15" customHeight="1" x14ac:dyDescent="0.2">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row>
    <row r="126" spans="14:40" ht="15" customHeight="1" x14ac:dyDescent="0.2">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row>
    <row r="127" spans="14:40" ht="15" customHeight="1" x14ac:dyDescent="0.2">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row>
    <row r="128" spans="14:40" ht="15" customHeight="1" x14ac:dyDescent="0.2">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row>
    <row r="129" spans="14:40" ht="15" customHeight="1" x14ac:dyDescent="0.2">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row>
    <row r="130" spans="14:40" ht="15" customHeight="1" x14ac:dyDescent="0.2">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row>
    <row r="131" spans="14:40" ht="15" customHeight="1" x14ac:dyDescent="0.2">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row>
    <row r="132" spans="14:40" ht="15" customHeight="1" x14ac:dyDescent="0.2">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row>
    <row r="133" spans="14:40" ht="15" customHeight="1" x14ac:dyDescent="0.2">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row>
    <row r="134" spans="14:40" ht="15" customHeight="1" x14ac:dyDescent="0.2">
      <c r="N134" s="148"/>
      <c r="O134" s="148"/>
      <c r="P134" s="148"/>
      <c r="Q134" s="148"/>
      <c r="R134" s="148"/>
      <c r="S134" s="148"/>
      <c r="T134" s="148"/>
      <c r="U134" s="148"/>
      <c r="V134" s="148"/>
    </row>
    <row r="135" spans="14:40" ht="15" customHeight="1" x14ac:dyDescent="0.2">
      <c r="N135" s="148"/>
      <c r="O135" s="148"/>
      <c r="P135" s="148"/>
      <c r="Q135" s="148"/>
      <c r="R135" s="148"/>
      <c r="S135" s="148"/>
      <c r="T135" s="148"/>
      <c r="U135" s="148"/>
      <c r="V135" s="148"/>
    </row>
    <row r="136" spans="14:40" ht="15" customHeight="1" x14ac:dyDescent="0.2">
      <c r="N136" s="148"/>
      <c r="O136" s="148"/>
      <c r="P136" s="148"/>
      <c r="Q136" s="148"/>
      <c r="R136" s="148"/>
      <c r="S136" s="148"/>
      <c r="T136" s="148"/>
      <c r="U136" s="148"/>
      <c r="V136" s="148"/>
    </row>
    <row r="137" spans="14:40" ht="15" customHeight="1" x14ac:dyDescent="0.2">
      <c r="N137" s="148"/>
      <c r="O137" s="148"/>
      <c r="P137" s="148"/>
      <c r="Q137" s="148"/>
      <c r="R137" s="148"/>
      <c r="S137" s="148"/>
      <c r="T137" s="148"/>
      <c r="U137" s="148"/>
      <c r="V137" s="148"/>
    </row>
    <row r="138" spans="14:40" ht="15" customHeight="1" x14ac:dyDescent="0.2">
      <c r="N138" s="148"/>
      <c r="O138" s="148"/>
      <c r="P138" s="148"/>
      <c r="Q138" s="148"/>
      <c r="R138" s="148"/>
      <c r="S138" s="148"/>
      <c r="T138" s="148"/>
      <c r="U138" s="148"/>
      <c r="V138" s="148"/>
    </row>
    <row r="139" spans="14:40" ht="15" customHeight="1" x14ac:dyDescent="0.2">
      <c r="N139" s="148"/>
      <c r="O139" s="148"/>
      <c r="P139" s="148"/>
      <c r="Q139" s="148"/>
      <c r="R139" s="148"/>
      <c r="S139" s="148"/>
      <c r="T139" s="148"/>
      <c r="U139" s="148"/>
      <c r="V139" s="148"/>
    </row>
    <row r="140" spans="14:40" ht="15" customHeight="1" x14ac:dyDescent="0.2">
      <c r="N140" s="148"/>
      <c r="O140" s="148"/>
      <c r="P140" s="148"/>
      <c r="Q140" s="148"/>
      <c r="R140" s="148"/>
      <c r="S140" s="148"/>
      <c r="T140" s="148"/>
      <c r="U140" s="148"/>
      <c r="V140" s="148"/>
    </row>
    <row r="141" spans="14:40" ht="15" customHeight="1" x14ac:dyDescent="0.2">
      <c r="N141" s="148"/>
      <c r="O141" s="148"/>
      <c r="P141" s="148"/>
      <c r="Q141" s="148"/>
      <c r="R141" s="148"/>
      <c r="S141" s="148"/>
      <c r="T141" s="148"/>
      <c r="U141" s="148"/>
      <c r="V141" s="148"/>
    </row>
    <row r="142" spans="14:40" ht="15" customHeight="1" x14ac:dyDescent="0.2">
      <c r="O142" s="148"/>
      <c r="P142" s="148"/>
      <c r="Q142" s="148"/>
      <c r="R142" s="148"/>
      <c r="S142" s="148"/>
      <c r="T142" s="148"/>
      <c r="U142" s="148"/>
      <c r="V142" s="148"/>
    </row>
    <row r="143" spans="14:40" ht="15" customHeight="1" x14ac:dyDescent="0.2"/>
    <row r="144" spans="14:40"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sheetData>
  <sheetProtection selectLockedCells="1"/>
  <mergeCells count="25">
    <mergeCell ref="A48:E52"/>
    <mergeCell ref="A28:E35"/>
    <mergeCell ref="A37:E37"/>
    <mergeCell ref="A38:E40"/>
    <mergeCell ref="A42:E42"/>
    <mergeCell ref="A43:E45"/>
    <mergeCell ref="A47:E47"/>
    <mergeCell ref="A19:E19"/>
    <mergeCell ref="A20:E20"/>
    <mergeCell ref="A21:E22"/>
    <mergeCell ref="F21:K23"/>
    <mergeCell ref="A23:E24"/>
    <mergeCell ref="A27:E27"/>
    <mergeCell ref="A8:E8"/>
    <mergeCell ref="G8:N8"/>
    <mergeCell ref="I9:N9"/>
    <mergeCell ref="G10:N10"/>
    <mergeCell ref="H11:N15"/>
    <mergeCell ref="G16:N16"/>
    <mergeCell ref="A1:E1"/>
    <mergeCell ref="A2:E2"/>
    <mergeCell ref="G4:N4"/>
    <mergeCell ref="I5:N5"/>
    <mergeCell ref="I6:N6"/>
    <mergeCell ref="I7:N7"/>
  </mergeCells>
  <dataValidations count="1">
    <dataValidation type="list" allowBlank="1" showInputMessage="1" showErrorMessage="1" sqref="A61:A64">
      <formula1>"REAP, Renewable BETC, BETC, ETO, Solar ETO, ESI,ITC"</formula1>
    </dataValidation>
  </dataValidations>
  <hyperlinks>
    <hyperlink ref="H5" r:id="rId1"/>
    <hyperlink ref="H6" r:id="rId2"/>
    <hyperlink ref="H7" r:id="rId3"/>
  </hyperlinks>
  <printOptions horizontalCentered="1"/>
  <pageMargins left="0.25" right="0.25" top="0.5" bottom="0.75" header="0.3" footer="0.3"/>
  <pageSetup orientation="portrait" horizontalDpi="1200" verticalDpi="1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Database Export</vt:lpstr>
      <vt:lpstr>Narrative</vt:lpstr>
      <vt:lpstr>Analysis</vt:lpstr>
      <vt:lpstr>Incentives</vt:lpstr>
      <vt:lpstr>Analysis!Print_Area</vt:lpstr>
      <vt:lpstr>Incentives!Print_Area</vt:lpstr>
      <vt:lpstr>Narrative!Print_Area</vt:lpstr>
      <vt:lpstr>Analysis!Print_Titles</vt:lpstr>
      <vt:lpstr>Incentives!Print_Titles</vt:lpstr>
      <vt:lpstr>Narrative!Print_Titles</vt:lpstr>
      <vt:lpstr>The_Creator</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2013a</dc:title>
  <dc:creator>Mikhail Jones</dc:creator>
  <cp:keywords>OSU EEC</cp:keywords>
  <cp:lastModifiedBy>Mutch, Joshua</cp:lastModifiedBy>
  <cp:lastPrinted>2013-04-19T19:27:09Z</cp:lastPrinted>
  <dcterms:created xsi:type="dcterms:W3CDTF">2011-03-11T22:25:13Z</dcterms:created>
  <dcterms:modified xsi:type="dcterms:W3CDTF">2015-09-02T01:05:00Z</dcterms:modified>
</cp:coreProperties>
</file>